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0"/>
  </bookViews>
  <sheets>
    <sheet name="CA0" sheetId="1" r:id="rId1"/>
    <sheet name="CA1" sheetId="2" r:id="rId2"/>
    <sheet name="CA2" sheetId="3" r:id="rId3"/>
    <sheet name="CA2P" sheetId="4" r:id="rId4"/>
    <sheet name="CA3" sheetId="5" r:id="rId5"/>
    <sheet name="CA4" sheetId="6" r:id="rId6"/>
    <sheet name="IN1" sheetId="7" r:id="rId7"/>
    <sheet name="IN2" sheetId="8" r:id="rId8"/>
  </sheets>
  <definedNames/>
  <calcPr fullCalcOnLoad="1"/>
</workbook>
</file>

<file path=xl/sharedStrings.xml><?xml version="1.0" encoding="utf-8"?>
<sst xmlns="http://schemas.openxmlformats.org/spreadsheetml/2006/main" count="1299" uniqueCount="183">
  <si>
    <t>Maximum Number of Trials</t>
  </si>
  <si>
    <t>Number of Securities</t>
  </si>
  <si>
    <t>Number of Periods per Trial</t>
  </si>
  <si>
    <t>Period Length (seconds)</t>
  </si>
  <si>
    <t>Maximum Number of Traders</t>
  </si>
  <si>
    <t>Number of Trader Types</t>
  </si>
  <si>
    <t>Market Depth</t>
  </si>
  <si>
    <t>Depth Displayed</t>
  </si>
  <si>
    <t>Cash</t>
  </si>
  <si>
    <t>Endogenous</t>
  </si>
  <si>
    <t>Security 1</t>
  </si>
  <si>
    <t>Security 2</t>
  </si>
  <si>
    <t>Type 1</t>
  </si>
  <si>
    <t>Type 2</t>
  </si>
  <si>
    <t>Trial 2</t>
  </si>
  <si>
    <t>Trial 3</t>
  </si>
  <si>
    <t>Trial 4</t>
  </si>
  <si>
    <t>Trial 5</t>
  </si>
  <si>
    <t>Trial 6</t>
  </si>
  <si>
    <t>Trial 7</t>
  </si>
  <si>
    <t>Trial 1</t>
  </si>
  <si>
    <t>Endow 1</t>
  </si>
  <si>
    <t>Endow 2</t>
  </si>
  <si>
    <t>Rights 1</t>
  </si>
  <si>
    <t>Rights 2</t>
  </si>
  <si>
    <t>Lower Bound</t>
  </si>
  <si>
    <t>Lower Bound Payoff</t>
  </si>
  <si>
    <t>Upper Bound</t>
  </si>
  <si>
    <t>Upper Bound Payoff</t>
  </si>
  <si>
    <t>Constant</t>
  </si>
  <si>
    <t>Linear Coefficient</t>
  </si>
  <si>
    <t>Quadratic Coefficient</t>
  </si>
  <si>
    <t>Log Coefficient</t>
  </si>
  <si>
    <t>CARA Coefficient</t>
  </si>
  <si>
    <t>CARA Exponent</t>
  </si>
  <si>
    <t>HARA Coefficient</t>
  </si>
  <si>
    <t>HARA Exponent</t>
  </si>
  <si>
    <t>Name</t>
  </si>
  <si>
    <t>Price Quotes</t>
  </si>
  <si>
    <t>Trial 8</t>
  </si>
  <si>
    <t>Quote</t>
  </si>
  <si>
    <t>Security 3</t>
  </si>
  <si>
    <t>Endow 3</t>
  </si>
  <si>
    <t>Endow 4</t>
  </si>
  <si>
    <t>Rights 3</t>
  </si>
  <si>
    <t>Rights 4</t>
  </si>
  <si>
    <t>Start Life</t>
  </si>
  <si>
    <t>End Life</t>
  </si>
  <si>
    <t>Quote to Price Formula</t>
  </si>
  <si>
    <t>Yes</t>
  </si>
  <si>
    <t>Short selling</t>
  </si>
  <si>
    <t>Borrowing Allowed</t>
  </si>
  <si>
    <t>Security Type</t>
  </si>
  <si>
    <t>Interest Rate</t>
  </si>
  <si>
    <t>Trader Data</t>
  </si>
  <si>
    <t>Short Selling</t>
  </si>
  <si>
    <t>Payoff and Settlement Data</t>
  </si>
  <si>
    <t>Forward/Script=4</t>
  </si>
  <si>
    <t>Endow 5</t>
  </si>
  <si>
    <t>Endow 6</t>
  </si>
  <si>
    <t>Rights 5</t>
  </si>
  <si>
    <t>Rights 6</t>
  </si>
  <si>
    <t>Stock</t>
  </si>
  <si>
    <t>Exogenous Prices</t>
  </si>
  <si>
    <t>Time into period</t>
  </si>
  <si>
    <t>Time into Period</t>
  </si>
  <si>
    <t>Information</t>
  </si>
  <si>
    <t>Last Row with Exogenous Prices</t>
  </si>
  <si>
    <t>Last Row with Information</t>
  </si>
  <si>
    <t>Exogenous</t>
  </si>
  <si>
    <t>Trial 9</t>
  </si>
  <si>
    <t>Trial 10</t>
  </si>
  <si>
    <t>Number of Information Types</t>
  </si>
  <si>
    <t>Time into P</t>
  </si>
  <si>
    <t>Stock1 Info1</t>
  </si>
  <si>
    <t>Stock2 Info1</t>
  </si>
  <si>
    <t>Work area</t>
  </si>
  <si>
    <t>No</t>
  </si>
  <si>
    <t>Draws</t>
  </si>
  <si>
    <t>Work Area</t>
  </si>
  <si>
    <t>Co. 1</t>
  </si>
  <si>
    <t>Co. 2</t>
  </si>
  <si>
    <t>Co. 3</t>
  </si>
  <si>
    <t>Type 3</t>
  </si>
  <si>
    <t>Type 4</t>
  </si>
  <si>
    <t>Type 5</t>
  </si>
  <si>
    <t>Type 6</t>
  </si>
  <si>
    <t>Co. 1 Bid</t>
  </si>
  <si>
    <t>Co.1 Ask</t>
  </si>
  <si>
    <t>Co. 2 Bid</t>
  </si>
  <si>
    <t>Co. 2 Ask</t>
  </si>
  <si>
    <t>Co. 3 Bid</t>
  </si>
  <si>
    <t>Co. 3 ask</t>
  </si>
  <si>
    <t>Stock 1 Bid</t>
  </si>
  <si>
    <t>Stock 2 Ask</t>
  </si>
  <si>
    <t>Stock 1 Ask</t>
  </si>
  <si>
    <t>Stock 2 Bid</t>
  </si>
  <si>
    <t>Index</t>
  </si>
  <si>
    <t>Index Future</t>
  </si>
  <si>
    <t>Index A</t>
  </si>
  <si>
    <t>Index B</t>
  </si>
  <si>
    <t>IndBFut</t>
  </si>
  <si>
    <t>IndA draws</t>
  </si>
  <si>
    <t>IndB draws</t>
  </si>
  <si>
    <t>IndexABid</t>
  </si>
  <si>
    <t>IndexAAsk</t>
  </si>
  <si>
    <t>IndexBBid</t>
  </si>
  <si>
    <t>IndexBAsk</t>
  </si>
  <si>
    <t>IndBFutB</t>
  </si>
  <si>
    <t>IndBFutA</t>
  </si>
  <si>
    <t>Forward/Cash=2</t>
  </si>
  <si>
    <t>Recalculate</t>
  </si>
  <si>
    <t>Trail 7</t>
  </si>
  <si>
    <t>Info 1</t>
  </si>
  <si>
    <t>Info 2</t>
  </si>
  <si>
    <t>Info 3</t>
  </si>
  <si>
    <t>Info 4</t>
  </si>
  <si>
    <t>Info 5</t>
  </si>
  <si>
    <t>Info 6</t>
  </si>
  <si>
    <t>Info 7</t>
  </si>
  <si>
    <t>Info 8</t>
  </si>
  <si>
    <t>Info 9</t>
  </si>
  <si>
    <t>Info 10</t>
  </si>
  <si>
    <t xml:space="preserve">Forecast Time: </t>
  </si>
  <si>
    <t>Realization</t>
  </si>
  <si>
    <t xml:space="preserve">  Index A forecast =   </t>
  </si>
  <si>
    <t xml:space="preserve">  Index B forecast =   </t>
  </si>
  <si>
    <t>AXP</t>
  </si>
  <si>
    <t>DD</t>
  </si>
  <si>
    <t>DIS</t>
  </si>
  <si>
    <t>DOW</t>
  </si>
  <si>
    <t>EK</t>
  </si>
  <si>
    <t>GE</t>
  </si>
  <si>
    <t>AXP/BID</t>
  </si>
  <si>
    <t>AXP/ASK</t>
  </si>
  <si>
    <t>DD/BID</t>
  </si>
  <si>
    <t>DD/ASK</t>
  </si>
  <si>
    <t>DIS/BID</t>
  </si>
  <si>
    <t>DIS/ASK</t>
  </si>
  <si>
    <t>DOW/BID</t>
  </si>
  <si>
    <t>DOW/ASK</t>
  </si>
  <si>
    <t>GE/BID</t>
  </si>
  <si>
    <t>GE/ASK</t>
  </si>
  <si>
    <t>OpPrice</t>
  </si>
  <si>
    <t>Stochastic Return Structure</t>
  </si>
  <si>
    <t>Column1</t>
  </si>
  <si>
    <t>RandProb</t>
  </si>
  <si>
    <t>Realized Return</t>
  </si>
  <si>
    <t>Mean</t>
  </si>
  <si>
    <t>Var/Cov(Beta)</t>
  </si>
  <si>
    <t>Standard Error</t>
  </si>
  <si>
    <t>Median</t>
  </si>
  <si>
    <t>Mode</t>
  </si>
  <si>
    <t>Standard Deviation</t>
  </si>
  <si>
    <t>Sample Variance</t>
  </si>
  <si>
    <t>Kurtosis</t>
  </si>
  <si>
    <t>StdErr</t>
  </si>
  <si>
    <t>Skewness</t>
  </si>
  <si>
    <t>Range</t>
  </si>
  <si>
    <t>Minimum</t>
  </si>
  <si>
    <t>Maximum</t>
  </si>
  <si>
    <t>Sum</t>
  </si>
  <si>
    <t>Count</t>
  </si>
  <si>
    <t>Intercept</t>
  </si>
  <si>
    <t>Confidence Level(95.0%)</t>
  </si>
  <si>
    <t>Index of Six Stocks</t>
  </si>
  <si>
    <t>Generation of Return Structure from Historical Var/Cov Matrix for 6-Stocks</t>
  </si>
  <si>
    <t>Ret</t>
  </si>
  <si>
    <t>ResiduaL</t>
  </si>
  <si>
    <t>UTX</t>
  </si>
  <si>
    <t>UTX/BID</t>
  </si>
  <si>
    <t>UTX/ASK</t>
  </si>
  <si>
    <t>Stock 3 Bid</t>
  </si>
  <si>
    <t>Stock 3 Ask</t>
  </si>
  <si>
    <t>Stock3 Info1</t>
  </si>
  <si>
    <t>If initial cash is one of {-8084, -3354, -5364} and long stocks, your bonus rewards low risk trading. If initial cash is 4200 with zero stocks, your bonus rewards assuming higher risk.</t>
  </si>
  <si>
    <t>Your bonus rewards assuming risk.</t>
  </si>
  <si>
    <t>InBFut</t>
  </si>
  <si>
    <t>Draw1</t>
  </si>
  <si>
    <t>Stock 1 Info 2</t>
  </si>
  <si>
    <t>Stock 1 Info 3</t>
  </si>
  <si>
    <t>Stock 1 Info 4</t>
  </si>
  <si>
    <t>Stock 1 info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</si>
</sst>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0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10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0" fontId="0" fillId="37" borderId="0" xfId="0" applyFill="1" applyAlignment="1">
      <alignment/>
    </xf>
    <xf numFmtId="0" fontId="0" fillId="0" borderId="0" xfId="0" applyAlignment="1" quotePrefix="1">
      <alignment/>
    </xf>
    <xf numFmtId="0" fontId="0" fillId="38" borderId="0" xfId="0" applyFill="1" applyAlignment="1">
      <alignment/>
    </xf>
    <xf numFmtId="0" fontId="0" fillId="36" borderId="0" xfId="0" applyFill="1" applyBorder="1" applyAlignment="1">
      <alignment horizontal="right"/>
    </xf>
    <xf numFmtId="2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NumberFormat="1" applyFill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0" fillId="39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AR4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21.83203125" style="0" customWidth="1"/>
    <col min="29" max="29" width="14.33203125" style="0" customWidth="1"/>
    <col min="30" max="30" width="10.16015625" style="0" customWidth="1"/>
    <col min="32" max="32" width="14.33203125" style="0" customWidth="1"/>
  </cols>
  <sheetData>
    <row r="1" spans="1:29" ht="11.25">
      <c r="A1" s="6" t="s">
        <v>1</v>
      </c>
      <c r="B1" s="6">
        <v>6</v>
      </c>
      <c r="C1" s="3" t="s">
        <v>37</v>
      </c>
      <c r="D1" s="3" t="s">
        <v>127</v>
      </c>
      <c r="E1" s="3" t="s">
        <v>128</v>
      </c>
      <c r="F1" s="3" t="s">
        <v>129</v>
      </c>
      <c r="G1" s="3" t="s">
        <v>130</v>
      </c>
      <c r="H1" s="3" t="s">
        <v>169</v>
      </c>
      <c r="I1" s="3" t="s">
        <v>132</v>
      </c>
      <c r="J1" s="3"/>
      <c r="L1" t="s">
        <v>79</v>
      </c>
      <c r="O1" t="s">
        <v>78</v>
      </c>
      <c r="AC1" t="s">
        <v>166</v>
      </c>
    </row>
    <row r="2" spans="1:29" ht="11.25">
      <c r="A2" s="6" t="s">
        <v>0</v>
      </c>
      <c r="B2" s="6">
        <v>10</v>
      </c>
      <c r="C2" s="3" t="s">
        <v>52</v>
      </c>
      <c r="D2" s="3" t="s">
        <v>62</v>
      </c>
      <c r="E2" s="3" t="s">
        <v>62</v>
      </c>
      <c r="F2" s="3" t="s">
        <v>62</v>
      </c>
      <c r="G2" s="3" t="s">
        <v>62</v>
      </c>
      <c r="H2" s="3" t="s">
        <v>62</v>
      </c>
      <c r="I2" s="3" t="s">
        <v>62</v>
      </c>
      <c r="J2" s="3"/>
      <c r="O2">
        <f ca="1">INT(1+RAND()*6)</f>
        <v>4</v>
      </c>
      <c r="AC2" t="s">
        <v>165</v>
      </c>
    </row>
    <row r="3" spans="1:29" ht="12" thickBot="1">
      <c r="A3" s="6" t="s">
        <v>2</v>
      </c>
      <c r="B3" s="6">
        <v>1</v>
      </c>
      <c r="C3" s="3" t="s">
        <v>38</v>
      </c>
      <c r="D3" s="3" t="s">
        <v>69</v>
      </c>
      <c r="E3" s="3" t="s">
        <v>69</v>
      </c>
      <c r="F3" s="3" t="s">
        <v>69</v>
      </c>
      <c r="G3" s="3" t="s">
        <v>69</v>
      </c>
      <c r="H3" s="3" t="s">
        <v>69</v>
      </c>
      <c r="I3" s="3" t="s">
        <v>69</v>
      </c>
      <c r="J3" s="3"/>
      <c r="AC3" t="s">
        <v>144</v>
      </c>
    </row>
    <row r="4" spans="1:43" ht="12.75">
      <c r="A4" s="6" t="s">
        <v>3</v>
      </c>
      <c r="B4" s="6">
        <v>200</v>
      </c>
      <c r="C4" s="3" t="s">
        <v>46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/>
      <c r="AC4" s="19" t="s">
        <v>145</v>
      </c>
      <c r="AD4" s="19"/>
      <c r="AE4" s="20"/>
      <c r="AF4" s="20"/>
      <c r="AG4" t="s">
        <v>146</v>
      </c>
      <c r="AH4">
        <f aca="true" ca="1" t="shared" si="0" ref="AH4:AQ4">RAND()</f>
        <v>0.6731829273582424</v>
      </c>
      <c r="AI4">
        <f ca="1" t="shared" si="0"/>
        <v>0.4997354761370615</v>
      </c>
      <c r="AJ4">
        <f ca="1" t="shared" si="0"/>
        <v>0.6869426617342406</v>
      </c>
      <c r="AK4">
        <f ca="1" t="shared" si="0"/>
        <v>0.10351746034312359</v>
      </c>
      <c r="AL4">
        <f ca="1" t="shared" si="0"/>
        <v>0.27825688765455225</v>
      </c>
      <c r="AM4">
        <f ca="1" t="shared" si="0"/>
        <v>0.01977632802020246</v>
      </c>
      <c r="AN4">
        <f ca="1" t="shared" si="0"/>
        <v>0.5314524534897751</v>
      </c>
      <c r="AO4">
        <f ca="1" t="shared" si="0"/>
        <v>0.518968977425386</v>
      </c>
      <c r="AP4">
        <f ca="1" t="shared" si="0"/>
        <v>0.3476850411791136</v>
      </c>
      <c r="AQ4">
        <f ca="1" t="shared" si="0"/>
        <v>0.5871210397515605</v>
      </c>
    </row>
    <row r="5" spans="1:43" ht="11.25">
      <c r="A5" s="6" t="s">
        <v>4</v>
      </c>
      <c r="B5" s="6">
        <v>60</v>
      </c>
      <c r="C5" s="3" t="s">
        <v>47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/>
      <c r="AC5" s="21"/>
      <c r="AD5" s="21"/>
      <c r="AE5" s="21"/>
      <c r="AF5" s="21"/>
      <c r="AG5" t="s">
        <v>147</v>
      </c>
      <c r="AH5">
        <f>NORMINV(AH4,$AD$6,$AD$10)</f>
        <v>0.03262718543546543</v>
      </c>
      <c r="AI5">
        <f aca="true" t="shared" si="1" ref="AI5:AQ5">NORMINV(AI4,$AD$6,$AD$10)</f>
        <v>0.010620935251017339</v>
      </c>
      <c r="AJ5">
        <f t="shared" si="1"/>
        <v>0.03451171715660767</v>
      </c>
      <c r="AK5">
        <f t="shared" si="1"/>
        <v>-0.05113499979896909</v>
      </c>
      <c r="AL5">
        <f t="shared" si="1"/>
        <v>-0.018142298816888905</v>
      </c>
      <c r="AM5">
        <f t="shared" si="1"/>
        <v>-0.09014595728554012</v>
      </c>
      <c r="AN5">
        <f t="shared" si="1"/>
        <v>0.014518188484776384</v>
      </c>
      <c r="AO5">
        <f t="shared" si="1"/>
        <v>0.012982717093154576</v>
      </c>
      <c r="AP5">
        <f t="shared" si="1"/>
        <v>-0.008522162311900455</v>
      </c>
      <c r="AQ5">
        <f t="shared" si="1"/>
        <v>0.02143392299320348</v>
      </c>
    </row>
    <row r="6" spans="1:34" ht="12" thickBot="1">
      <c r="A6" s="6" t="s">
        <v>5</v>
      </c>
      <c r="B6" s="6">
        <v>4</v>
      </c>
      <c r="C6" s="3" t="s">
        <v>55</v>
      </c>
      <c r="D6" s="3" t="s">
        <v>49</v>
      </c>
      <c r="E6" s="3" t="s">
        <v>49</v>
      </c>
      <c r="F6" s="3" t="s">
        <v>49</v>
      </c>
      <c r="G6" s="3" t="s">
        <v>49</v>
      </c>
      <c r="H6" s="3" t="s">
        <v>49</v>
      </c>
      <c r="I6" s="3" t="s">
        <v>49</v>
      </c>
      <c r="J6" s="3"/>
      <c r="O6" s="3" t="s">
        <v>127</v>
      </c>
      <c r="P6" s="3" t="s">
        <v>128</v>
      </c>
      <c r="Q6" s="3" t="s">
        <v>129</v>
      </c>
      <c r="R6" s="3" t="s">
        <v>130</v>
      </c>
      <c r="S6" s="3" t="s">
        <v>169</v>
      </c>
      <c r="T6" s="3" t="s">
        <v>132</v>
      </c>
      <c r="AC6" s="21" t="s">
        <v>148</v>
      </c>
      <c r="AD6" s="21">
        <v>0.010653405440623579</v>
      </c>
      <c r="AE6" s="21"/>
      <c r="AF6" s="21" t="s">
        <v>149</v>
      </c>
      <c r="AG6" t="s">
        <v>127</v>
      </c>
      <c r="AH6" s="22">
        <v>1.1909</v>
      </c>
    </row>
    <row r="7" spans="1:34" ht="13.5" thickBot="1">
      <c r="A7" s="6" t="s">
        <v>6</v>
      </c>
      <c r="B7" s="6">
        <v>10</v>
      </c>
      <c r="C7" s="3" t="s">
        <v>48</v>
      </c>
      <c r="D7" s="3" t="s">
        <v>40</v>
      </c>
      <c r="E7" s="3" t="s">
        <v>40</v>
      </c>
      <c r="F7" s="3" t="s">
        <v>40</v>
      </c>
      <c r="G7" s="3" t="s">
        <v>40</v>
      </c>
      <c r="H7" s="3" t="s">
        <v>40</v>
      </c>
      <c r="I7" s="3" t="s">
        <v>40</v>
      </c>
      <c r="J7" s="3"/>
      <c r="N7" t="s">
        <v>143</v>
      </c>
      <c r="O7" s="25">
        <v>32.91</v>
      </c>
      <c r="P7" s="26">
        <v>44.34</v>
      </c>
      <c r="Q7" s="26">
        <v>20.47</v>
      </c>
      <c r="R7" s="26">
        <v>37.5</v>
      </c>
      <c r="S7" s="26">
        <v>60.2</v>
      </c>
      <c r="T7" s="27">
        <v>38.5</v>
      </c>
      <c r="AC7" s="21" t="s">
        <v>150</v>
      </c>
      <c r="AD7" s="21">
        <v>0.004109470150110106</v>
      </c>
      <c r="AE7" s="21"/>
      <c r="AF7" s="21"/>
      <c r="AG7" t="s">
        <v>128</v>
      </c>
      <c r="AH7" s="22">
        <v>0.8677</v>
      </c>
    </row>
    <row r="8" spans="1:34" ht="12.75" thickBot="1" thickTop="1">
      <c r="A8" s="6" t="s">
        <v>7</v>
      </c>
      <c r="B8" s="6">
        <v>5</v>
      </c>
      <c r="C8" s="3" t="s">
        <v>66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/>
      <c r="AC8" s="21" t="s">
        <v>151</v>
      </c>
      <c r="AD8" s="21">
        <v>0.013947546623831936</v>
      </c>
      <c r="AE8" s="21"/>
      <c r="AF8" s="21"/>
      <c r="AG8" t="s">
        <v>129</v>
      </c>
      <c r="AH8" s="22">
        <v>1.0741</v>
      </c>
    </row>
    <row r="9" spans="1:34" ht="12" thickBot="1">
      <c r="A9" s="6" t="s">
        <v>51</v>
      </c>
      <c r="B9" s="13" t="s">
        <v>77</v>
      </c>
      <c r="C9" s="3"/>
      <c r="D9" s="3"/>
      <c r="E9" s="3"/>
      <c r="F9" s="3"/>
      <c r="G9" s="3"/>
      <c r="H9" s="3"/>
      <c r="I9" s="3"/>
      <c r="J9" s="3"/>
      <c r="AC9" s="21" t="s">
        <v>152</v>
      </c>
      <c r="AD9" s="21" t="e">
        <v>#N/A</v>
      </c>
      <c r="AE9" s="21"/>
      <c r="AF9" s="21"/>
      <c r="AG9" t="s">
        <v>130</v>
      </c>
      <c r="AH9" s="22">
        <v>0.8066</v>
      </c>
    </row>
    <row r="10" spans="1:34" ht="12.75" thickBot="1">
      <c r="A10" s="6" t="s">
        <v>67</v>
      </c>
      <c r="B10" s="6">
        <v>30</v>
      </c>
      <c r="C10" s="3"/>
      <c r="D10" s="3"/>
      <c r="E10" s="3"/>
      <c r="F10" s="3"/>
      <c r="G10" s="3"/>
      <c r="H10" s="3"/>
      <c r="I10" s="3"/>
      <c r="J10" s="3"/>
      <c r="N10" s="28"/>
      <c r="O10" s="28"/>
      <c r="P10" s="28"/>
      <c r="Q10" s="28"/>
      <c r="R10" s="28"/>
      <c r="S10" s="28"/>
      <c r="T10" s="28"/>
      <c r="AC10" s="21" t="s">
        <v>153</v>
      </c>
      <c r="AD10" s="21">
        <v>0.04896998854277718</v>
      </c>
      <c r="AE10" s="21"/>
      <c r="AF10" s="21"/>
      <c r="AG10" t="s">
        <v>169</v>
      </c>
      <c r="AH10" s="22">
        <v>1.2765</v>
      </c>
    </row>
    <row r="11" spans="1:34" ht="12.75" thickBot="1">
      <c r="A11" s="6" t="s">
        <v>72</v>
      </c>
      <c r="B11" s="6">
        <v>0</v>
      </c>
      <c r="C11" s="3"/>
      <c r="D11" s="3"/>
      <c r="E11" s="3"/>
      <c r="F11" s="3"/>
      <c r="G11" s="3"/>
      <c r="H11" s="3"/>
      <c r="I11" s="3"/>
      <c r="J11" s="3"/>
      <c r="N11" s="28"/>
      <c r="O11" s="28"/>
      <c r="P11" s="28"/>
      <c r="Q11" s="28"/>
      <c r="R11" s="28"/>
      <c r="S11" s="28"/>
      <c r="T11" s="28"/>
      <c r="AC11" s="21" t="s">
        <v>154</v>
      </c>
      <c r="AD11" s="21">
        <v>0.0023980597778797286</v>
      </c>
      <c r="AE11" s="21"/>
      <c r="AF11" s="21"/>
      <c r="AG11" t="s">
        <v>132</v>
      </c>
      <c r="AH11" s="22">
        <v>1.1854</v>
      </c>
    </row>
    <row r="12" spans="1:34" ht="12">
      <c r="A12" s="6" t="s">
        <v>68</v>
      </c>
      <c r="B12" s="6"/>
      <c r="C12" s="3"/>
      <c r="D12" s="3"/>
      <c r="E12" s="3"/>
      <c r="F12" s="3"/>
      <c r="G12" s="3"/>
      <c r="H12" s="3"/>
      <c r="I12" s="3"/>
      <c r="J12" s="3"/>
      <c r="N12" s="28"/>
      <c r="AC12" s="21" t="s">
        <v>155</v>
      </c>
      <c r="AD12" s="21">
        <v>1.0692959236133022</v>
      </c>
      <c r="AE12" s="21"/>
      <c r="AF12" s="21" t="s">
        <v>156</v>
      </c>
      <c r="AG12" t="s">
        <v>127</v>
      </c>
      <c r="AH12" s="21">
        <v>0.0572210406322702</v>
      </c>
    </row>
    <row r="13" spans="1:34" ht="11.25">
      <c r="A13" s="6"/>
      <c r="B13" s="6"/>
      <c r="C13" s="3"/>
      <c r="D13" s="3"/>
      <c r="E13" s="3"/>
      <c r="F13" s="3"/>
      <c r="G13" s="3"/>
      <c r="H13" s="3"/>
      <c r="I13" s="3"/>
      <c r="J13" s="3"/>
      <c r="AC13" s="21" t="s">
        <v>157</v>
      </c>
      <c r="AD13" s="21">
        <v>-0.4830432408848958</v>
      </c>
      <c r="AE13" s="21"/>
      <c r="AF13" s="21"/>
      <c r="AG13" t="s">
        <v>128</v>
      </c>
      <c r="AH13" s="21">
        <v>0.05053980664525944</v>
      </c>
    </row>
    <row r="14" spans="1:34" ht="11.25">
      <c r="A14" s="6"/>
      <c r="B14" s="6"/>
      <c r="C14" s="3"/>
      <c r="D14" s="3"/>
      <c r="E14" s="3"/>
      <c r="F14" s="3"/>
      <c r="G14" s="3"/>
      <c r="H14" s="3"/>
      <c r="I14" s="3"/>
      <c r="J14" s="3"/>
      <c r="AC14" s="21" t="s">
        <v>158</v>
      </c>
      <c r="AD14" s="21">
        <v>0.30765367685836387</v>
      </c>
      <c r="AE14" s="21"/>
      <c r="AF14" s="21"/>
      <c r="AG14" t="s">
        <v>129</v>
      </c>
      <c r="AH14" s="21">
        <v>0.061461805118051785</v>
      </c>
    </row>
    <row r="15" spans="1:34" ht="11.25">
      <c r="A15" s="6"/>
      <c r="B15" s="6"/>
      <c r="C15" s="3"/>
      <c r="D15" s="3"/>
      <c r="E15" s="3"/>
      <c r="F15" s="3"/>
      <c r="G15" s="3"/>
      <c r="H15" s="3"/>
      <c r="I15" s="3"/>
      <c r="J15" s="3"/>
      <c r="AC15" s="21" t="s">
        <v>159</v>
      </c>
      <c r="AD15" s="21">
        <v>-0.1613253467114741</v>
      </c>
      <c r="AE15" s="21"/>
      <c r="AF15" s="21"/>
      <c r="AG15" t="s">
        <v>130</v>
      </c>
      <c r="AH15" s="21">
        <v>0.05756991098869322</v>
      </c>
    </row>
    <row r="16" spans="1:34" ht="11.25">
      <c r="A16" s="6"/>
      <c r="B16" s="6"/>
      <c r="C16" s="3"/>
      <c r="D16" s="3"/>
      <c r="E16" s="3"/>
      <c r="F16" s="3"/>
      <c r="G16" s="3"/>
      <c r="H16" s="3"/>
      <c r="I16" s="3"/>
      <c r="J16" s="3"/>
      <c r="AC16" s="21" t="s">
        <v>160</v>
      </c>
      <c r="AD16" s="21">
        <v>0.14632833014688973</v>
      </c>
      <c r="AE16" s="21"/>
      <c r="AF16" s="21"/>
      <c r="AG16" t="s">
        <v>169</v>
      </c>
      <c r="AH16" s="21">
        <v>0.06776845071547061</v>
      </c>
    </row>
    <row r="17" spans="1:34" ht="12">
      <c r="A17" s="6" t="s">
        <v>111</v>
      </c>
      <c r="B17" s="6" t="s">
        <v>77</v>
      </c>
      <c r="C17" s="3"/>
      <c r="D17" s="3"/>
      <c r="E17" s="3"/>
      <c r="F17" s="3"/>
      <c r="G17" s="3"/>
      <c r="H17" s="3"/>
      <c r="I17" s="3"/>
      <c r="J17" s="3"/>
      <c r="K17" s="28"/>
      <c r="AC17" s="21" t="s">
        <v>161</v>
      </c>
      <c r="AD17" s="21">
        <v>1.5127835725685481</v>
      </c>
      <c r="AE17" s="21"/>
      <c r="AF17" s="21"/>
      <c r="AG17" t="s">
        <v>132</v>
      </c>
      <c r="AH17" s="21">
        <v>0.04682121997140353</v>
      </c>
    </row>
    <row r="18" spans="1:34" ht="11.25">
      <c r="A18" s="6"/>
      <c r="B18" s="6"/>
      <c r="C18" s="3"/>
      <c r="D18" s="3"/>
      <c r="E18" s="3"/>
      <c r="F18" s="3"/>
      <c r="G18" s="3"/>
      <c r="H18" s="3"/>
      <c r="I18" s="3"/>
      <c r="J18" s="3"/>
      <c r="AC18" s="21" t="s">
        <v>162</v>
      </c>
      <c r="AD18" s="21">
        <v>142</v>
      </c>
      <c r="AE18" s="21"/>
      <c r="AF18" s="21" t="s">
        <v>163</v>
      </c>
      <c r="AG18" t="s">
        <v>127</v>
      </c>
      <c r="AH18" s="21">
        <v>0.0032</v>
      </c>
    </row>
    <row r="19" spans="1:34" ht="12" thickBot="1">
      <c r="A19" s="6"/>
      <c r="B19" s="6"/>
      <c r="C19" s="3"/>
      <c r="D19" s="3"/>
      <c r="E19" s="3"/>
      <c r="F19" s="3"/>
      <c r="G19" s="3"/>
      <c r="H19" s="3"/>
      <c r="I19" s="3"/>
      <c r="J19" s="3"/>
      <c r="AC19" s="22" t="s">
        <v>164</v>
      </c>
      <c r="AD19" s="22">
        <v>0.008124144084366283</v>
      </c>
      <c r="AE19" s="21"/>
      <c r="AF19" s="21"/>
      <c r="AG19" t="s">
        <v>128</v>
      </c>
      <c r="AH19" s="21">
        <v>0.0026</v>
      </c>
    </row>
    <row r="20" spans="1:34" ht="45">
      <c r="A20" s="4" t="s">
        <v>54</v>
      </c>
      <c r="B20" s="4" t="s">
        <v>12</v>
      </c>
      <c r="C20" s="4" t="s">
        <v>13</v>
      </c>
      <c r="D20" s="4" t="s">
        <v>83</v>
      </c>
      <c r="E20" s="4" t="s">
        <v>84</v>
      </c>
      <c r="F20" s="7" t="s">
        <v>56</v>
      </c>
      <c r="G20" s="5" t="s">
        <v>127</v>
      </c>
      <c r="H20" s="5" t="s">
        <v>128</v>
      </c>
      <c r="I20" s="5" t="s">
        <v>129</v>
      </c>
      <c r="J20" s="5" t="s">
        <v>130</v>
      </c>
      <c r="K20" s="5" t="s">
        <v>169</v>
      </c>
      <c r="L20" s="5" t="s">
        <v>132</v>
      </c>
      <c r="M20" s="5" t="s">
        <v>53</v>
      </c>
      <c r="N20" s="10" t="s">
        <v>63</v>
      </c>
      <c r="O20" s="10" t="s">
        <v>65</v>
      </c>
      <c r="P20" s="15" t="s">
        <v>133</v>
      </c>
      <c r="Q20" s="8" t="s">
        <v>134</v>
      </c>
      <c r="R20" s="15" t="s">
        <v>135</v>
      </c>
      <c r="S20" s="8" t="s">
        <v>136</v>
      </c>
      <c r="T20" s="15" t="s">
        <v>137</v>
      </c>
      <c r="U20" s="15" t="s">
        <v>138</v>
      </c>
      <c r="V20" s="15" t="s">
        <v>139</v>
      </c>
      <c r="W20" s="15" t="s">
        <v>140</v>
      </c>
      <c r="X20" s="15" t="s">
        <v>170</v>
      </c>
      <c r="Y20" s="15" t="s">
        <v>171</v>
      </c>
      <c r="Z20" s="15" t="s">
        <v>141</v>
      </c>
      <c r="AA20" s="15" t="s">
        <v>142</v>
      </c>
      <c r="AB20" s="5" t="s">
        <v>78</v>
      </c>
      <c r="AG20" t="s">
        <v>129</v>
      </c>
      <c r="AH20" s="21">
        <v>-0.0007</v>
      </c>
    </row>
    <row r="21" spans="1:34" ht="11.25">
      <c r="A21" s="4" t="s">
        <v>8</v>
      </c>
      <c r="B21" s="23">
        <v>100000</v>
      </c>
      <c r="C21" s="23">
        <v>331490</v>
      </c>
      <c r="D21" s="23">
        <v>100000</v>
      </c>
      <c r="E21" s="23">
        <v>331490</v>
      </c>
      <c r="F21" s="5" t="s">
        <v>20</v>
      </c>
      <c r="G21" s="24">
        <f>+O$7*(1+AG37)</f>
        <v>35.88448638622436</v>
      </c>
      <c r="H21" s="24">
        <f aca="true" t="shared" si="2" ref="H21:L30">+P$7*(1+AH37)</f>
        <v>43.81024606762747</v>
      </c>
      <c r="I21" s="24">
        <f t="shared" si="2"/>
        <v>21.812437971041707</v>
      </c>
      <c r="J21" s="24">
        <f t="shared" si="2"/>
        <v>36.793032709822675</v>
      </c>
      <c r="K21" s="24">
        <f t="shared" si="2"/>
        <v>64.96704821421386</v>
      </c>
      <c r="L21" s="24">
        <f t="shared" si="2"/>
        <v>41.55231386546888</v>
      </c>
      <c r="M21" s="5">
        <v>-1</v>
      </c>
      <c r="N21" s="10" t="s">
        <v>20</v>
      </c>
      <c r="O21" s="10">
        <v>0</v>
      </c>
      <c r="P21" s="18">
        <v>29.43</v>
      </c>
      <c r="Q21" s="18">
        <v>29.43</v>
      </c>
      <c r="R21" s="18">
        <v>39.6593</v>
      </c>
      <c r="S21" s="18">
        <v>39.6593</v>
      </c>
      <c r="T21" s="18">
        <v>18.59</v>
      </c>
      <c r="U21" s="18">
        <v>18.59</v>
      </c>
      <c r="V21" s="18">
        <v>33.25</v>
      </c>
      <c r="W21" s="18">
        <v>33.25</v>
      </c>
      <c r="X21" s="18">
        <v>25.1777</v>
      </c>
      <c r="Y21" s="18">
        <v>25.1777</v>
      </c>
      <c r="Z21" s="18">
        <v>36.41</v>
      </c>
      <c r="AA21" s="18">
        <v>36.41</v>
      </c>
      <c r="AB21">
        <f ca="1">INT(1+RAND()*6)</f>
        <v>1</v>
      </c>
      <c r="AG21" t="s">
        <v>130</v>
      </c>
      <c r="AH21" s="21">
        <v>0.0023</v>
      </c>
    </row>
    <row r="22" spans="1:34" ht="11.25">
      <c r="A22" s="4" t="s">
        <v>21</v>
      </c>
      <c r="B22" s="23">
        <v>21000</v>
      </c>
      <c r="C22" s="23">
        <v>-11000</v>
      </c>
      <c r="D22" s="23">
        <v>21000</v>
      </c>
      <c r="E22" s="23">
        <v>-11000</v>
      </c>
      <c r="F22" s="5" t="s">
        <v>14</v>
      </c>
      <c r="G22" s="24">
        <f aca="true" t="shared" si="3" ref="G22:G30">+O$7*(1+AG38)</f>
        <v>31.17580309743937</v>
      </c>
      <c r="H22" s="24">
        <f t="shared" si="2"/>
        <v>47.90406106983205</v>
      </c>
      <c r="I22" s="24">
        <f t="shared" si="2"/>
        <v>18.698575668002142</v>
      </c>
      <c r="J22" s="24">
        <f t="shared" si="2"/>
        <v>36.71554558298873</v>
      </c>
      <c r="K22" s="24">
        <f t="shared" si="2"/>
        <v>73.99253446540358</v>
      </c>
      <c r="L22" s="24">
        <f t="shared" si="2"/>
        <v>37.26943730972142</v>
      </c>
      <c r="M22" s="5">
        <v>-1</v>
      </c>
      <c r="N22" s="10" t="s">
        <v>14</v>
      </c>
      <c r="O22" s="10">
        <v>0</v>
      </c>
      <c r="P22" s="18">
        <v>29.43</v>
      </c>
      <c r="Q22" s="18">
        <v>29.43</v>
      </c>
      <c r="R22" s="18">
        <v>39.6593</v>
      </c>
      <c r="S22" s="18">
        <v>39.6593</v>
      </c>
      <c r="T22" s="18">
        <v>18.59</v>
      </c>
      <c r="U22" s="18">
        <v>18.59</v>
      </c>
      <c r="V22" s="18">
        <v>33.25</v>
      </c>
      <c r="W22" s="18">
        <v>33.25</v>
      </c>
      <c r="X22" s="18">
        <v>25.1777</v>
      </c>
      <c r="Y22" s="18">
        <v>25.1777</v>
      </c>
      <c r="Z22" s="18">
        <v>36.41</v>
      </c>
      <c r="AA22" s="18">
        <v>36.41</v>
      </c>
      <c r="AB22">
        <f aca="true" ca="1" t="shared" si="4" ref="AB22:AB30">INT(1+RAND()*6)</f>
        <v>3</v>
      </c>
      <c r="AG22" t="s">
        <v>169</v>
      </c>
      <c r="AH22" s="21">
        <v>0.0039</v>
      </c>
    </row>
    <row r="23" spans="1:34" ht="11.25">
      <c r="A23" s="4" t="s">
        <v>22</v>
      </c>
      <c r="B23" s="23">
        <v>25000</v>
      </c>
      <c r="C23" s="23">
        <v>-19000</v>
      </c>
      <c r="D23" s="23">
        <v>25000</v>
      </c>
      <c r="E23" s="23">
        <v>-19000</v>
      </c>
      <c r="F23" s="5" t="s">
        <v>15</v>
      </c>
      <c r="G23" s="24">
        <f t="shared" si="3"/>
        <v>34.90033774588653</v>
      </c>
      <c r="H23" s="24">
        <f t="shared" si="2"/>
        <v>47.49677944773826</v>
      </c>
      <c r="I23" s="24">
        <f t="shared" si="2"/>
        <v>20.723990931482533</v>
      </c>
      <c r="J23" s="24">
        <f t="shared" si="2"/>
        <v>39.71599262121045</v>
      </c>
      <c r="K23" s="24">
        <f t="shared" si="2"/>
        <v>61.258057850599606</v>
      </c>
      <c r="L23" s="24">
        <f t="shared" si="2"/>
        <v>41.16354566857405</v>
      </c>
      <c r="M23" s="5">
        <v>-1</v>
      </c>
      <c r="N23" s="10" t="s">
        <v>15</v>
      </c>
      <c r="O23" s="10">
        <v>0</v>
      </c>
      <c r="P23" s="18">
        <v>29.43</v>
      </c>
      <c r="Q23" s="18">
        <v>29.43</v>
      </c>
      <c r="R23" s="18">
        <v>39.6593</v>
      </c>
      <c r="S23" s="18">
        <v>39.6593</v>
      </c>
      <c r="T23" s="18">
        <v>18.59</v>
      </c>
      <c r="U23" s="18">
        <v>18.59</v>
      </c>
      <c r="V23" s="18">
        <v>33.25</v>
      </c>
      <c r="W23" s="18">
        <v>33.25</v>
      </c>
      <c r="X23" s="18">
        <v>25.1777</v>
      </c>
      <c r="Y23" s="18">
        <v>25.1777</v>
      </c>
      <c r="Z23" s="18">
        <v>36.41</v>
      </c>
      <c r="AA23" s="18">
        <v>36.41</v>
      </c>
      <c r="AB23">
        <f ca="1" t="shared" si="4"/>
        <v>2</v>
      </c>
      <c r="AG23" t="s">
        <v>132</v>
      </c>
      <c r="AH23" s="21">
        <v>0.0048</v>
      </c>
    </row>
    <row r="24" spans="1:28" ht="11.25">
      <c r="A24" s="4" t="s">
        <v>42</v>
      </c>
      <c r="B24" s="23">
        <v>23000</v>
      </c>
      <c r="C24" s="23">
        <v>-80000</v>
      </c>
      <c r="D24" s="23">
        <v>23000</v>
      </c>
      <c r="E24" s="23">
        <v>-80000</v>
      </c>
      <c r="F24" s="5" t="s">
        <v>16</v>
      </c>
      <c r="G24" s="24">
        <f t="shared" si="3"/>
        <v>29.559682424811502</v>
      </c>
      <c r="H24" s="24">
        <f t="shared" si="2"/>
        <v>44.391078364770365</v>
      </c>
      <c r="I24" s="24">
        <f t="shared" si="2"/>
        <v>18.825837133565756</v>
      </c>
      <c r="J24" s="24">
        <f t="shared" si="2"/>
        <v>38.885950782658895</v>
      </c>
      <c r="K24" s="24">
        <f t="shared" si="2"/>
        <v>55.39924934650183</v>
      </c>
      <c r="L24" s="24">
        <f t="shared" si="2"/>
        <v>36.708165102499514</v>
      </c>
      <c r="M24" s="5">
        <v>-1</v>
      </c>
      <c r="N24" s="10" t="s">
        <v>16</v>
      </c>
      <c r="O24" s="10">
        <v>0</v>
      </c>
      <c r="P24" s="18">
        <v>29.43</v>
      </c>
      <c r="Q24" s="18">
        <v>29.43</v>
      </c>
      <c r="R24" s="18">
        <v>39.6593</v>
      </c>
      <c r="S24" s="18">
        <v>39.6593</v>
      </c>
      <c r="T24" s="18">
        <v>18.59</v>
      </c>
      <c r="U24" s="18">
        <v>18.59</v>
      </c>
      <c r="V24" s="18">
        <v>33.25</v>
      </c>
      <c r="W24" s="18">
        <v>33.25</v>
      </c>
      <c r="X24" s="18">
        <v>25.1777</v>
      </c>
      <c r="Y24" s="18">
        <v>25.1777</v>
      </c>
      <c r="Z24" s="18">
        <v>36.41</v>
      </c>
      <c r="AA24" s="18">
        <v>36.41</v>
      </c>
      <c r="AB24">
        <f ca="1" t="shared" si="4"/>
        <v>1</v>
      </c>
    </row>
    <row r="25" spans="1:28" ht="11.25">
      <c r="A25" s="4" t="s">
        <v>43</v>
      </c>
      <c r="B25" s="23">
        <v>38000</v>
      </c>
      <c r="C25" s="23">
        <v>85000</v>
      </c>
      <c r="D25" s="23">
        <v>38000</v>
      </c>
      <c r="E25" s="23">
        <v>85000</v>
      </c>
      <c r="F25" s="5" t="s">
        <v>17</v>
      </c>
      <c r="G25" s="24">
        <f t="shared" si="3"/>
        <v>32.42765025810943</v>
      </c>
      <c r="H25" s="24">
        <f t="shared" si="2"/>
        <v>42.26587215092925</v>
      </c>
      <c r="I25" s="24">
        <f t="shared" si="2"/>
        <v>20.783492230322423</v>
      </c>
      <c r="J25" s="24">
        <f t="shared" si="2"/>
        <v>41.267099866897084</v>
      </c>
      <c r="K25" s="24">
        <f t="shared" si="2"/>
        <v>61.875387439761326</v>
      </c>
      <c r="L25" s="24">
        <f t="shared" si="2"/>
        <v>38.37537038434654</v>
      </c>
      <c r="M25" s="5">
        <v>-1</v>
      </c>
      <c r="N25" s="10" t="s">
        <v>17</v>
      </c>
      <c r="O25" s="10">
        <v>0</v>
      </c>
      <c r="P25" s="18">
        <v>29.43</v>
      </c>
      <c r="Q25" s="18">
        <v>29.43</v>
      </c>
      <c r="R25" s="18">
        <v>39.6593</v>
      </c>
      <c r="S25" s="18">
        <v>39.6593</v>
      </c>
      <c r="T25" s="18">
        <v>18.59</v>
      </c>
      <c r="U25" s="18">
        <v>18.59</v>
      </c>
      <c r="V25" s="18">
        <v>33.25</v>
      </c>
      <c r="W25" s="18">
        <v>33.25</v>
      </c>
      <c r="X25" s="18">
        <v>25.1777</v>
      </c>
      <c r="Y25" s="18">
        <v>25.1777</v>
      </c>
      <c r="Z25" s="18">
        <v>36.41</v>
      </c>
      <c r="AA25" s="18">
        <v>36.41</v>
      </c>
      <c r="AB25">
        <f ca="1" t="shared" si="4"/>
        <v>2</v>
      </c>
    </row>
    <row r="26" spans="1:28" ht="11.25">
      <c r="A26" s="4" t="s">
        <v>58</v>
      </c>
      <c r="B26" s="23">
        <v>-20000</v>
      </c>
      <c r="C26" s="23">
        <v>-20000</v>
      </c>
      <c r="D26" s="23">
        <v>-20000</v>
      </c>
      <c r="E26" s="23">
        <v>-20000</v>
      </c>
      <c r="F26" s="5" t="s">
        <v>18</v>
      </c>
      <c r="G26" s="24">
        <f t="shared" si="3"/>
        <v>29.14151153414528</v>
      </c>
      <c r="H26" s="24">
        <f t="shared" si="2"/>
        <v>38.93750577756339</v>
      </c>
      <c r="I26" s="24">
        <f t="shared" si="2"/>
        <v>18.060051269280674</v>
      </c>
      <c r="J26" s="24">
        <f t="shared" si="2"/>
        <v>34.339657984506694</v>
      </c>
      <c r="K26" s="24">
        <f t="shared" si="2"/>
        <v>48.91871660766856</v>
      </c>
      <c r="L26" s="24">
        <f t="shared" si="2"/>
        <v>36.604112090717464</v>
      </c>
      <c r="M26" s="5">
        <v>-1</v>
      </c>
      <c r="N26" s="10" t="s">
        <v>18</v>
      </c>
      <c r="O26" s="10">
        <v>0</v>
      </c>
      <c r="P26" s="18">
        <v>29.43</v>
      </c>
      <c r="Q26" s="18">
        <v>29.43</v>
      </c>
      <c r="R26" s="18">
        <v>39.6593</v>
      </c>
      <c r="S26" s="18">
        <v>39.6593</v>
      </c>
      <c r="T26" s="18">
        <v>18.59</v>
      </c>
      <c r="U26" s="18">
        <v>18.59</v>
      </c>
      <c r="V26" s="18">
        <v>33.25</v>
      </c>
      <c r="W26" s="18">
        <v>33.25</v>
      </c>
      <c r="X26" s="18">
        <v>25.1777</v>
      </c>
      <c r="Y26" s="18">
        <v>25.1777</v>
      </c>
      <c r="Z26" s="18">
        <v>36.41</v>
      </c>
      <c r="AA26" s="18">
        <v>36.41</v>
      </c>
      <c r="AB26">
        <f ca="1" t="shared" si="4"/>
        <v>6</v>
      </c>
    </row>
    <row r="27" spans="1:28" ht="11.25">
      <c r="A27" s="4" t="s">
        <v>59</v>
      </c>
      <c r="B27" s="23">
        <v>31000</v>
      </c>
      <c r="C27" s="23">
        <v>112000</v>
      </c>
      <c r="D27" s="23">
        <v>31000</v>
      </c>
      <c r="E27" s="23">
        <v>112000</v>
      </c>
      <c r="F27" s="5" t="s">
        <v>19</v>
      </c>
      <c r="G27" s="24">
        <f t="shared" si="3"/>
        <v>34.506252902095326</v>
      </c>
      <c r="H27" s="24">
        <f t="shared" si="2"/>
        <v>46.0305241552522</v>
      </c>
      <c r="I27" s="24">
        <f t="shared" si="2"/>
        <v>22.385388797421918</v>
      </c>
      <c r="J27" s="24">
        <f t="shared" si="2"/>
        <v>39.57875558849498</v>
      </c>
      <c r="K27" s="24">
        <f t="shared" si="2"/>
        <v>60.28093547627017</v>
      </c>
      <c r="L27" s="24">
        <f t="shared" si="2"/>
        <v>37.86976333023242</v>
      </c>
      <c r="M27" s="5">
        <v>-1</v>
      </c>
      <c r="N27" s="10" t="s">
        <v>112</v>
      </c>
      <c r="O27" s="10">
        <v>0</v>
      </c>
      <c r="P27" s="18">
        <v>29.43</v>
      </c>
      <c r="Q27" s="18">
        <v>29.43</v>
      </c>
      <c r="R27" s="18">
        <v>39.6593</v>
      </c>
      <c r="S27" s="18">
        <v>39.6593</v>
      </c>
      <c r="T27" s="18">
        <v>18.59</v>
      </c>
      <c r="U27" s="18">
        <v>18.59</v>
      </c>
      <c r="V27" s="18">
        <v>33.25</v>
      </c>
      <c r="W27" s="18">
        <v>33.25</v>
      </c>
      <c r="X27" s="18">
        <v>25.1777</v>
      </c>
      <c r="Y27" s="18">
        <v>25.1777</v>
      </c>
      <c r="Z27" s="18">
        <v>36.41</v>
      </c>
      <c r="AA27" s="18">
        <v>36.41</v>
      </c>
      <c r="AB27">
        <f ca="1" t="shared" si="4"/>
        <v>3</v>
      </c>
    </row>
    <row r="28" spans="1:28" ht="11.25">
      <c r="A28" s="4" t="s">
        <v>23</v>
      </c>
      <c r="B28" s="4">
        <v>2</v>
      </c>
      <c r="C28" s="4">
        <v>2</v>
      </c>
      <c r="D28" s="4">
        <v>2</v>
      </c>
      <c r="E28" s="4">
        <v>2</v>
      </c>
      <c r="F28" s="5" t="s">
        <v>39</v>
      </c>
      <c r="G28" s="24">
        <f t="shared" si="3"/>
        <v>32.24478983945824</v>
      </c>
      <c r="H28" s="24">
        <f t="shared" si="2"/>
        <v>45.685275047149986</v>
      </c>
      <c r="I28" s="24">
        <f t="shared" si="2"/>
        <v>22.178957361343013</v>
      </c>
      <c r="J28" s="24">
        <f t="shared" si="2"/>
        <v>41.01407411789885</v>
      </c>
      <c r="K28" s="24">
        <f t="shared" si="2"/>
        <v>64.57903030408544</v>
      </c>
      <c r="L28" s="24">
        <f t="shared" si="2"/>
        <v>37.568733214693815</v>
      </c>
      <c r="M28" s="5">
        <v>-1</v>
      </c>
      <c r="N28" s="10" t="s">
        <v>39</v>
      </c>
      <c r="O28" s="10">
        <v>0</v>
      </c>
      <c r="P28" s="18">
        <v>29.43</v>
      </c>
      <c r="Q28" s="18">
        <v>29.43</v>
      </c>
      <c r="R28" s="18">
        <v>39.6593</v>
      </c>
      <c r="S28" s="18">
        <v>39.6593</v>
      </c>
      <c r="T28" s="18">
        <v>18.59</v>
      </c>
      <c r="U28" s="18">
        <v>18.59</v>
      </c>
      <c r="V28" s="18">
        <v>33.25</v>
      </c>
      <c r="W28" s="18">
        <v>33.25</v>
      </c>
      <c r="X28" s="18">
        <v>25.1777</v>
      </c>
      <c r="Y28" s="18">
        <v>25.1777</v>
      </c>
      <c r="Z28" s="18">
        <v>36.41</v>
      </c>
      <c r="AA28" s="18">
        <v>36.41</v>
      </c>
      <c r="AB28">
        <f ca="1" t="shared" si="4"/>
        <v>4</v>
      </c>
    </row>
    <row r="29" spans="1:28" ht="11.25">
      <c r="A29" s="4" t="s">
        <v>24</v>
      </c>
      <c r="B29" s="4">
        <v>2</v>
      </c>
      <c r="C29" s="4">
        <v>2</v>
      </c>
      <c r="D29" s="4">
        <v>2</v>
      </c>
      <c r="E29" s="4">
        <v>2</v>
      </c>
      <c r="F29" s="5" t="s">
        <v>70</v>
      </c>
      <c r="G29" s="24">
        <f t="shared" si="3"/>
        <v>38.47602842122366</v>
      </c>
      <c r="H29" s="24">
        <f t="shared" si="2"/>
        <v>45.66030967419951</v>
      </c>
      <c r="I29" s="24">
        <f t="shared" si="2"/>
        <v>21.798270824621984</v>
      </c>
      <c r="J29" s="24">
        <f t="shared" si="2"/>
        <v>32.69023240786586</v>
      </c>
      <c r="K29" s="24">
        <f t="shared" si="2"/>
        <v>68.18220741231727</v>
      </c>
      <c r="L29" s="24">
        <f t="shared" si="2"/>
        <v>37.49739537129467</v>
      </c>
      <c r="M29" s="5">
        <v>-1</v>
      </c>
      <c r="N29" s="10" t="s">
        <v>70</v>
      </c>
      <c r="O29" s="10">
        <v>0</v>
      </c>
      <c r="P29" s="18">
        <v>29.43</v>
      </c>
      <c r="Q29" s="18">
        <v>29.43</v>
      </c>
      <c r="R29" s="18">
        <v>39.6593</v>
      </c>
      <c r="S29" s="18">
        <v>39.6593</v>
      </c>
      <c r="T29" s="18">
        <v>18.59</v>
      </c>
      <c r="U29" s="18">
        <v>18.59</v>
      </c>
      <c r="V29" s="18">
        <v>33.25</v>
      </c>
      <c r="W29" s="18">
        <v>33.25</v>
      </c>
      <c r="X29" s="18">
        <v>25.1777</v>
      </c>
      <c r="Y29" s="18">
        <v>25.1777</v>
      </c>
      <c r="Z29" s="18">
        <v>36.41</v>
      </c>
      <c r="AA29" s="18">
        <v>36.41</v>
      </c>
      <c r="AB29">
        <f ca="1" t="shared" si="4"/>
        <v>4</v>
      </c>
    </row>
    <row r="30" spans="1:28" ht="11.25">
      <c r="A30" s="4" t="s">
        <v>44</v>
      </c>
      <c r="B30" s="4">
        <v>2</v>
      </c>
      <c r="C30" s="4">
        <v>2</v>
      </c>
      <c r="D30" s="4">
        <v>2</v>
      </c>
      <c r="E30" s="4">
        <v>2</v>
      </c>
      <c r="F30" s="5" t="s">
        <v>71</v>
      </c>
      <c r="G30" s="24">
        <f t="shared" si="3"/>
        <v>31.552547668659138</v>
      </c>
      <c r="H30" s="24">
        <f t="shared" si="2"/>
        <v>41.79780208213139</v>
      </c>
      <c r="I30" s="24">
        <f t="shared" si="2"/>
        <v>18.592151653790832</v>
      </c>
      <c r="J30" s="24">
        <f t="shared" si="2"/>
        <v>40.68405785020552</v>
      </c>
      <c r="K30" s="24">
        <f t="shared" si="2"/>
        <v>57.74737393102795</v>
      </c>
      <c r="L30" s="24">
        <f t="shared" si="2"/>
        <v>39.22535416623148</v>
      </c>
      <c r="M30" s="5">
        <v>-1</v>
      </c>
      <c r="N30" s="10" t="s">
        <v>71</v>
      </c>
      <c r="O30" s="10">
        <v>0</v>
      </c>
      <c r="P30" s="18">
        <v>29.43</v>
      </c>
      <c r="Q30" s="18">
        <v>29.43</v>
      </c>
      <c r="R30" s="18">
        <v>39.6593</v>
      </c>
      <c r="S30" s="18">
        <v>39.6593</v>
      </c>
      <c r="T30" s="18">
        <v>18.59</v>
      </c>
      <c r="U30" s="18">
        <v>18.59</v>
      </c>
      <c r="V30" s="18">
        <v>33.25</v>
      </c>
      <c r="W30" s="18">
        <v>33.25</v>
      </c>
      <c r="X30" s="18">
        <v>25.1777</v>
      </c>
      <c r="Y30" s="18">
        <v>25.1777</v>
      </c>
      <c r="Z30" s="18">
        <v>36.41</v>
      </c>
      <c r="AA30" s="18">
        <v>36.41</v>
      </c>
      <c r="AB30">
        <f ca="1" t="shared" si="4"/>
        <v>1</v>
      </c>
    </row>
    <row r="31" spans="1:12" ht="11.25">
      <c r="A31" s="4" t="s">
        <v>45</v>
      </c>
      <c r="B31" s="4">
        <v>2</v>
      </c>
      <c r="C31" s="4">
        <v>2</v>
      </c>
      <c r="D31" s="4">
        <v>2</v>
      </c>
      <c r="E31" s="4">
        <v>2</v>
      </c>
      <c r="G31">
        <v>29.43</v>
      </c>
      <c r="H31">
        <v>39.6593</v>
      </c>
      <c r="I31">
        <v>18.59</v>
      </c>
      <c r="J31">
        <v>33.25</v>
      </c>
      <c r="K31">
        <v>25.1777</v>
      </c>
      <c r="L31">
        <v>36.41</v>
      </c>
    </row>
    <row r="32" spans="1:5" ht="11.25">
      <c r="A32" s="4" t="s">
        <v>60</v>
      </c>
      <c r="B32" s="4">
        <v>2</v>
      </c>
      <c r="C32" s="4">
        <v>2</v>
      </c>
      <c r="D32" s="4">
        <v>2</v>
      </c>
      <c r="E32" s="4">
        <v>2</v>
      </c>
    </row>
    <row r="33" spans="1:5" ht="11.25">
      <c r="A33" s="4" t="s">
        <v>61</v>
      </c>
      <c r="B33" s="4">
        <v>2</v>
      </c>
      <c r="C33" s="4">
        <v>2</v>
      </c>
      <c r="D33" s="4">
        <v>2</v>
      </c>
      <c r="E33" s="4">
        <v>2</v>
      </c>
    </row>
    <row r="34" spans="1:5" ht="11.25">
      <c r="A34" s="4" t="s">
        <v>25</v>
      </c>
      <c r="B34" s="4">
        <v>0</v>
      </c>
      <c r="C34" s="4">
        <v>0</v>
      </c>
      <c r="D34" s="4">
        <v>0</v>
      </c>
      <c r="E34" s="4">
        <v>0</v>
      </c>
    </row>
    <row r="35" spans="1:39" ht="11.25">
      <c r="A35" s="4" t="s">
        <v>26</v>
      </c>
      <c r="B35" s="4">
        <v>0</v>
      </c>
      <c r="C35" s="4">
        <v>0</v>
      </c>
      <c r="D35" s="4">
        <v>0</v>
      </c>
      <c r="E35" s="4">
        <v>0</v>
      </c>
      <c r="AG35" t="s">
        <v>167</v>
      </c>
      <c r="AM35" t="s">
        <v>168</v>
      </c>
    </row>
    <row r="36" spans="1:44" ht="11.25">
      <c r="A36" s="4" t="s">
        <v>27</v>
      </c>
      <c r="B36" s="4">
        <v>10000</v>
      </c>
      <c r="C36" s="4">
        <v>10000</v>
      </c>
      <c r="D36" s="4">
        <v>10000</v>
      </c>
      <c r="E36" s="4">
        <v>10000</v>
      </c>
      <c r="AG36" t="s">
        <v>127</v>
      </c>
      <c r="AH36" t="s">
        <v>128</v>
      </c>
      <c r="AI36" t="s">
        <v>129</v>
      </c>
      <c r="AJ36" t="s">
        <v>130</v>
      </c>
      <c r="AK36" t="s">
        <v>131</v>
      </c>
      <c r="AL36" t="s">
        <v>132</v>
      </c>
      <c r="AM36" t="s">
        <v>127</v>
      </c>
      <c r="AN36" t="s">
        <v>128</v>
      </c>
      <c r="AO36" t="s">
        <v>129</v>
      </c>
      <c r="AP36" t="s">
        <v>130</v>
      </c>
      <c r="AQ36" t="s">
        <v>131</v>
      </c>
      <c r="AR36" t="s">
        <v>132</v>
      </c>
    </row>
    <row r="37" spans="1:44" ht="11.25">
      <c r="A37" s="4" t="s">
        <v>28</v>
      </c>
      <c r="B37" s="4">
        <v>10</v>
      </c>
      <c r="C37" s="4">
        <v>10</v>
      </c>
      <c r="D37" s="4">
        <v>10</v>
      </c>
      <c r="E37" s="4">
        <v>10</v>
      </c>
      <c r="AG37">
        <f>+$AH18+$AH6*AH$5+AM37*$AH12</f>
        <v>0.09038244868503098</v>
      </c>
      <c r="AH37">
        <f>+$AH19+$AH7*AH$5+AN37*$AH13</f>
        <v>-0.011947540197846954</v>
      </c>
      <c r="AI37">
        <f>+$AH20+$AH8*AH$5+AO37*$AH14</f>
        <v>0.06558075090579897</v>
      </c>
      <c r="AJ37">
        <f>+$AH21+$AH9*AH$5+AP37*$AH15</f>
        <v>-0.018852461071395415</v>
      </c>
      <c r="AK37">
        <f>+$AH22+$AH10*AH$5+AQ37*$AH16</f>
        <v>0.07918684741219045</v>
      </c>
      <c r="AL37">
        <f>+$AH23+$AH11*AH$5+AR37*$AH17</f>
        <v>0.0792808796225683</v>
      </c>
      <c r="AM37">
        <f aca="true" ca="1" t="shared" si="5" ref="AM37:AR46">NORMSINV(RAND())</f>
        <v>0.8445622976433778</v>
      </c>
      <c r="AN37">
        <f ca="1" t="shared" si="5"/>
        <v>-0.8480077753566225</v>
      </c>
      <c r="AO37">
        <f ca="1" t="shared" si="5"/>
        <v>0.5082162974154388</v>
      </c>
      <c r="AP37">
        <f ca="1" t="shared" si="5"/>
        <v>-0.8245548417291264</v>
      </c>
      <c r="AQ37">
        <f ca="1" t="shared" si="5"/>
        <v>0.4963702851205906</v>
      </c>
      <c r="AR37">
        <f ca="1" t="shared" si="5"/>
        <v>0.764709121830562</v>
      </c>
    </row>
    <row r="38" spans="1:44" ht="11.25">
      <c r="A38" s="4" t="s">
        <v>29</v>
      </c>
      <c r="B38" s="4">
        <v>0</v>
      </c>
      <c r="C38" s="4">
        <v>0</v>
      </c>
      <c r="D38" s="4">
        <v>0</v>
      </c>
      <c r="E38" s="4">
        <v>0</v>
      </c>
      <c r="AG38">
        <f>+$AH18+$AH6*AI$5+AM38*$AH12</f>
        <v>-0.05269513529506606</v>
      </c>
      <c r="AH38">
        <f>+$AH19+$AH7*AI$5+AN38*$AH13</f>
        <v>0.080380267700317</v>
      </c>
      <c r="AI38">
        <f>+$AH20+$AH8*AI$5+AO38*$AH14</f>
        <v>-0.0865375833902226</v>
      </c>
      <c r="AJ38">
        <f>+$AH21+$AH9*AI$5+AP38*$AH15</f>
        <v>-0.020918784453633855</v>
      </c>
      <c r="AK38">
        <f>+$AH22+$AH10*AI$5+AQ38*$AH16</f>
        <v>0.22911186819607265</v>
      </c>
      <c r="AL38">
        <f>+$AH23+$AH11*AI$5+AR38*$AH17</f>
        <v>-0.03196266727996307</v>
      </c>
      <c r="AM38">
        <f ca="1" t="shared" si="5"/>
        <v>-1.1978741792900385</v>
      </c>
      <c r="AN38">
        <f ca="1" t="shared" si="5"/>
        <v>1.35664314397294</v>
      </c>
      <c r="AO38">
        <f ca="1" t="shared" si="5"/>
        <v>-1.5822107690549851</v>
      </c>
      <c r="AP38">
        <f ca="1" t="shared" si="5"/>
        <v>-0.5521222854304424</v>
      </c>
      <c r="AQ38">
        <f ca="1" t="shared" si="5"/>
        <v>3.123197330226575</v>
      </c>
      <c r="AR38">
        <f ca="1" t="shared" si="5"/>
        <v>-1.0540674496875908</v>
      </c>
    </row>
    <row r="39" spans="1:44" ht="11.25">
      <c r="A39" s="4" t="s">
        <v>30</v>
      </c>
      <c r="B39" s="4">
        <v>0.001</v>
      </c>
      <c r="C39" s="4">
        <v>0.001</v>
      </c>
      <c r="D39" s="4">
        <v>0.001</v>
      </c>
      <c r="E39" s="4">
        <v>0.001</v>
      </c>
      <c r="AG39">
        <f>+$AH18+$AH6*AJ$5+AM39*$AH12</f>
        <v>0.06047820558755816</v>
      </c>
      <c r="AH39">
        <f>+$AH19+$AH7*AJ$5+AN39*$AH13</f>
        <v>0.07119484546094412</v>
      </c>
      <c r="AI39">
        <f>+$AH20+$AH8*AJ$5+AO39*$AH14</f>
        <v>0.012407959525282605</v>
      </c>
      <c r="AJ39">
        <f>+$AH21+$AH9*AJ$5+AP39*$AH15</f>
        <v>0.059093136565612076</v>
      </c>
      <c r="AK39">
        <f>+$AH22+$AH10*AJ$5+AQ39*$AH16</f>
        <v>0.017575711803980015</v>
      </c>
      <c r="AL39">
        <f>+$AH23+$AH11*AJ$5+AR39*$AH17</f>
        <v>0.06918300437854688</v>
      </c>
      <c r="AM39">
        <f ca="1" t="shared" si="5"/>
        <v>0.28273169182159674</v>
      </c>
      <c r="AN39">
        <f ca="1" t="shared" si="5"/>
        <v>0.7647245023202096</v>
      </c>
      <c r="AO39">
        <f ca="1" t="shared" si="5"/>
        <v>-0.3898531100186016</v>
      </c>
      <c r="AP39">
        <f ca="1" t="shared" si="5"/>
        <v>0.5029708229491499</v>
      </c>
      <c r="AQ39">
        <f ca="1" t="shared" si="5"/>
        <v>-0.44826899280869464</v>
      </c>
      <c r="AR39">
        <f ca="1" t="shared" si="5"/>
        <v>0.5013285616103205</v>
      </c>
    </row>
    <row r="40" spans="1:44" ht="11.25">
      <c r="A40" s="4" t="s">
        <v>31</v>
      </c>
      <c r="B40" s="4">
        <v>0</v>
      </c>
      <c r="C40" s="4">
        <v>0</v>
      </c>
      <c r="D40" s="4">
        <v>0</v>
      </c>
      <c r="E40" s="4">
        <v>0</v>
      </c>
      <c r="AG40">
        <f>+$AH18+$AH6*AK$5+AM40*$AH12</f>
        <v>-0.10180241796379513</v>
      </c>
      <c r="AH40">
        <f>+$AH19+$AH7*AK$5+AN40*$AH13</f>
        <v>0.0011519703376265955</v>
      </c>
      <c r="AI40">
        <f>+$AH20+$AH8*AK$5+AO40*$AH14</f>
        <v>-0.0803206090099776</v>
      </c>
      <c r="AJ40">
        <f>+$AH21+$AH9*AK$5+AP40*$AH15</f>
        <v>0.03695868753757045</v>
      </c>
      <c r="AK40">
        <f>+$AH22+$AH10*AK$5+AQ40*$AH16</f>
        <v>-0.07974668859631509</v>
      </c>
      <c r="AL40">
        <f>+$AH23+$AH11*AK$5+AR40*$AH17</f>
        <v>-0.0465411661688439</v>
      </c>
      <c r="AM40">
        <f ca="1" t="shared" si="5"/>
        <v>-0.7707959557507436</v>
      </c>
      <c r="AN40">
        <f ca="1" t="shared" si="5"/>
        <v>0.8492673896531039</v>
      </c>
      <c r="AO40">
        <f ca="1" t="shared" si="5"/>
        <v>-0.4018187503355861</v>
      </c>
      <c r="AP40">
        <f ca="1" t="shared" si="5"/>
        <v>1.3184696149752007</v>
      </c>
      <c r="AQ40">
        <f ca="1" t="shared" si="5"/>
        <v>-0.2711123119823185</v>
      </c>
      <c r="AR40">
        <f ca="1" t="shared" si="5"/>
        <v>0.1980781918651073</v>
      </c>
    </row>
    <row r="41" spans="1:44" ht="11.25">
      <c r="A41" s="4" t="s">
        <v>32</v>
      </c>
      <c r="B41" s="4">
        <v>0</v>
      </c>
      <c r="C41" s="4">
        <v>0</v>
      </c>
      <c r="D41" s="4">
        <v>0</v>
      </c>
      <c r="E41" s="4">
        <v>0</v>
      </c>
      <c r="AG41">
        <f>+$AH18+$AH6*AL$5+AM41*$AH12</f>
        <v>-0.014656631476468262</v>
      </c>
      <c r="AH41">
        <f>+$AH19+$AH7*AL$5+AN41*$AH13</f>
        <v>-0.04677780444453665</v>
      </c>
      <c r="AI41">
        <f>+$AH20+$AH8*AL$5+AO41*$AH14</f>
        <v>0.015314715697236216</v>
      </c>
      <c r="AJ41">
        <f>+$AH21+$AH9*AL$5+AP41*$AH15</f>
        <v>0.10045599645058888</v>
      </c>
      <c r="AK41">
        <f>+$AH22+$AH10*AL$5+AQ41*$AH16</f>
        <v>0.02783035614221452</v>
      </c>
      <c r="AL41">
        <f>+$AH23+$AH11*AL$5+AR41*$AH17</f>
        <v>-0.0032371328741158355</v>
      </c>
      <c r="AM41">
        <f ca="1" t="shared" si="5"/>
        <v>0.0655184202024184</v>
      </c>
      <c r="AN41">
        <f ca="1" t="shared" si="5"/>
        <v>-0.6655294903918499</v>
      </c>
      <c r="AO41">
        <f ca="1" t="shared" si="5"/>
        <v>0.5776165992565289</v>
      </c>
      <c r="AP41">
        <f ca="1" t="shared" si="5"/>
        <v>1.9591757697600651</v>
      </c>
      <c r="AQ41">
        <f ca="1" t="shared" si="5"/>
        <v>0.6948513664519032</v>
      </c>
      <c r="AR41">
        <f ca="1" t="shared" si="5"/>
        <v>0.28766333196038957</v>
      </c>
    </row>
    <row r="42" spans="1:44" ht="11.25">
      <c r="A42" s="4" t="s">
        <v>33</v>
      </c>
      <c r="B42" s="4">
        <v>0</v>
      </c>
      <c r="C42" s="4">
        <v>0</v>
      </c>
      <c r="D42" s="4">
        <v>0</v>
      </c>
      <c r="E42" s="4">
        <v>0</v>
      </c>
      <c r="AG42">
        <f>+$AH18+$AH6*AM$5+AM42*$AH12</f>
        <v>-0.1145089172243913</v>
      </c>
      <c r="AH42">
        <f>+$AH19+$AH7*AM$5+AN42*$AH13</f>
        <v>-0.12184244976176409</v>
      </c>
      <c r="AI42">
        <f>+$AH20+$AH8*AM$5+AO42*$AH14</f>
        <v>-0.11773076359156445</v>
      </c>
      <c r="AJ42">
        <f>+$AH21+$AH9*AM$5+AP42*$AH15</f>
        <v>-0.08427578707982138</v>
      </c>
      <c r="AK42">
        <f>+$AH22+$AH10*AM$5+AQ42*$AH16</f>
        <v>-0.18739673409188448</v>
      </c>
      <c r="AL42">
        <f>+$AH23+$AH11*AM$5+AR42*$AH17</f>
        <v>-0.04924384179954628</v>
      </c>
      <c r="AM42">
        <f ca="1" t="shared" si="5"/>
        <v>-0.18094911554618429</v>
      </c>
      <c r="AN42">
        <f ca="1" t="shared" si="5"/>
        <v>-0.9145821025699663</v>
      </c>
      <c r="AO42">
        <f ca="1" t="shared" si="5"/>
        <v>-0.32874060292172336</v>
      </c>
      <c r="AP42">
        <f ca="1" t="shared" si="5"/>
        <v>-0.24082125011497107</v>
      </c>
      <c r="AQ42">
        <f ca="1" t="shared" si="5"/>
        <v>-1.1247921239476013</v>
      </c>
      <c r="AR42">
        <f ca="1" t="shared" si="5"/>
        <v>1.1280179371445322</v>
      </c>
    </row>
    <row r="43" spans="1:44" ht="11.25">
      <c r="A43" s="4" t="s">
        <v>34</v>
      </c>
      <c r="B43" s="4">
        <v>0</v>
      </c>
      <c r="C43" s="4">
        <v>0</v>
      </c>
      <c r="D43" s="4">
        <v>0</v>
      </c>
      <c r="E43" s="4">
        <v>0</v>
      </c>
      <c r="AG43">
        <f>+$AH18+$AH6*AN$5+AM43*$AH12</f>
        <v>0.04850358256138959</v>
      </c>
      <c r="AH43">
        <f>+$AH19+$AH7*AN$5+AN43*$AH13</f>
        <v>0.03812639051087517</v>
      </c>
      <c r="AI43">
        <f>+$AH20+$AH8*AN$5+AO43*$AH14</f>
        <v>0.09357053236062132</v>
      </c>
      <c r="AJ43">
        <f>+$AH21+$AH9*AN$5+AP43*$AH15</f>
        <v>0.055433482359866004</v>
      </c>
      <c r="AK43">
        <f>+$AH22+$AH10*AN$5+AQ43*$AH16</f>
        <v>0.001344443127411537</v>
      </c>
      <c r="AL43">
        <f>+$AH23+$AH11*AN$5+AR43*$AH17</f>
        <v>-0.016369783630326644</v>
      </c>
      <c r="AM43">
        <f ca="1" t="shared" si="5"/>
        <v>0.48957291907534406</v>
      </c>
      <c r="AN43">
        <f ca="1" t="shared" si="5"/>
        <v>0.45368116509771816</v>
      </c>
      <c r="AO43">
        <f ca="1" t="shared" si="5"/>
        <v>1.2800884379820325</v>
      </c>
      <c r="AP43">
        <f ca="1" t="shared" si="5"/>
        <v>0.719527107418681</v>
      </c>
      <c r="AQ43">
        <f ca="1" t="shared" si="5"/>
        <v>-0.31117760920851933</v>
      </c>
      <c r="AR43">
        <f ca="1" t="shared" si="5"/>
        <v>-0.8197061991041941</v>
      </c>
    </row>
    <row r="44" spans="1:44" ht="11.25">
      <c r="A44" s="4" t="s">
        <v>35</v>
      </c>
      <c r="B44" s="4">
        <v>0</v>
      </c>
      <c r="C44" s="4">
        <v>0</v>
      </c>
      <c r="D44" s="4">
        <v>0</v>
      </c>
      <c r="E44" s="4">
        <v>0</v>
      </c>
      <c r="AG44">
        <f>+$AH18+$AH6*AO$5+AM44*$AH12</f>
        <v>-0.020213010043808977</v>
      </c>
      <c r="AH44">
        <f>+$AH19+$AH7*AO$5+AN44*$AH13</f>
        <v>0.030339987531573652</v>
      </c>
      <c r="AI44">
        <f>+$AH20+$AH8*AO$5+AO44*$AH14</f>
        <v>0.08348594828251174</v>
      </c>
      <c r="AJ44">
        <f>+$AH21+$AH9*AO$5+AP44*$AH15</f>
        <v>0.09370864314396923</v>
      </c>
      <c r="AK44">
        <f>+$AH22+$AH10*AO$5+AQ44*$AH16</f>
        <v>0.0727413671774987</v>
      </c>
      <c r="AL44">
        <f>+$AH23+$AH11*AO$5+AR44*$AH17</f>
        <v>-0.024188747670290563</v>
      </c>
      <c r="AM44">
        <f ca="1" t="shared" si="5"/>
        <v>-0.6793677185962156</v>
      </c>
      <c r="AN44">
        <f ca="1" t="shared" si="5"/>
        <v>0.32597837236460314</v>
      </c>
      <c r="AO44">
        <f ca="1" t="shared" si="5"/>
        <v>1.142843294593117</v>
      </c>
      <c r="AP44">
        <f ca="1" t="shared" si="5"/>
        <v>1.405886897280887</v>
      </c>
      <c r="AQ44">
        <f ca="1" t="shared" si="5"/>
        <v>0.7712870554993314</v>
      </c>
      <c r="AR44">
        <f ca="1" t="shared" si="5"/>
        <v>-0.9478279408272686</v>
      </c>
    </row>
    <row r="45" spans="1:44" ht="11.25">
      <c r="A45" s="4" t="s">
        <v>36</v>
      </c>
      <c r="B45" s="4">
        <v>0</v>
      </c>
      <c r="C45" s="4">
        <v>0</v>
      </c>
      <c r="D45" s="4">
        <v>0</v>
      </c>
      <c r="E45" s="4">
        <v>0</v>
      </c>
      <c r="AG45">
        <f>+$AH18+$AH6*AP$5+AM45*$AH12</f>
        <v>0.1691287882474525</v>
      </c>
      <c r="AH45">
        <f>+$AH19+$AH7*AP$5+AN45*$AH13</f>
        <v>0.029776943486682583</v>
      </c>
      <c r="AI45">
        <f>+$AH20+$AH8*AP$5+AO45*$AH14</f>
        <v>0.06488865777342376</v>
      </c>
      <c r="AJ45">
        <f>+$AH21+$AH9*AP$5+AP45*$AH15</f>
        <v>-0.12826046912357728</v>
      </c>
      <c r="AK45">
        <f>+$AH22+$AH10*AP$5+AQ45*$AH16</f>
        <v>0.1325948075135758</v>
      </c>
      <c r="AL45">
        <f>+$AH23+$AH11*AP$5+AR45*$AH17</f>
        <v>-0.026041678667670855</v>
      </c>
      <c r="AM45">
        <f ca="1" t="shared" si="5"/>
        <v>3.0771518553158654</v>
      </c>
      <c r="AN45">
        <f ca="1" t="shared" si="5"/>
        <v>0.6840474077666733</v>
      </c>
      <c r="AO45">
        <f ca="1" t="shared" si="5"/>
        <v>1.2160774023651912</v>
      </c>
      <c r="AP45">
        <f ca="1" t="shared" si="5"/>
        <v>-2.1484572562061195</v>
      </c>
      <c r="AQ45">
        <f ca="1" t="shared" si="5"/>
        <v>2.059562321864532</v>
      </c>
      <c r="AR45">
        <f ca="1" t="shared" si="5"/>
        <v>-0.44295102681670595</v>
      </c>
    </row>
    <row r="46" spans="33:44" ht="11.25">
      <c r="AG46">
        <f>+$AH18+$AH6*AQ$5+AM46*$AH12</f>
        <v>-0.04124741207356001</v>
      </c>
      <c r="AH46">
        <f>+$AH19+$AH7*AQ$5+AN46*$AH13</f>
        <v>-0.05733418849500704</v>
      </c>
      <c r="AI46">
        <f>+$AH20+$AH8*AQ$5+AO46*$AH14</f>
        <v>-0.09173660704490305</v>
      </c>
      <c r="AJ46">
        <f>+$AH21+$AH9*AQ$5+AP46*$AH15</f>
        <v>0.08490820933881377</v>
      </c>
      <c r="AK46">
        <f>+$AH22+$AH10*AQ$5+AQ46*$AH16</f>
        <v>-0.04074129682677828</v>
      </c>
      <c r="AL46">
        <f>+$AH23+$AH11*AQ$5+AR46*$AH17</f>
        <v>0.01884036795406445</v>
      </c>
      <c r="AM46">
        <f ca="1" t="shared" si="5"/>
        <v>-1.2228556173217207</v>
      </c>
      <c r="AN46">
        <f ca="1" t="shared" si="5"/>
        <v>-1.5538722581079742</v>
      </c>
      <c r="AO46">
        <f ca="1" t="shared" si="5"/>
        <v>-1.8557669029216814</v>
      </c>
      <c r="AP46">
        <f ca="1" t="shared" si="5"/>
        <v>1.1346136537422242</v>
      </c>
      <c r="AQ46">
        <f ca="1" t="shared" si="5"/>
        <v>-1.0624663655054685</v>
      </c>
      <c r="AR46">
        <f ca="1" t="shared" si="5"/>
        <v>-0.24278317329240237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Y39"/>
  <sheetViews>
    <sheetView zoomScalePageLayoutView="0" workbookViewId="0" topLeftCell="F11">
      <selection activeCell="M28" sqref="M28"/>
    </sheetView>
  </sheetViews>
  <sheetFormatPr defaultColWidth="9.33203125" defaultRowHeight="11.25"/>
  <cols>
    <col min="1" max="1" width="28.66015625" style="0" bestFit="1" customWidth="1"/>
    <col min="2" max="2" width="13.33203125" style="0" customWidth="1"/>
    <col min="3" max="3" width="19.66015625" style="0" bestFit="1" customWidth="1"/>
    <col min="4" max="4" width="11.16015625" style="0" bestFit="1" customWidth="1"/>
    <col min="5" max="5" width="12.83203125" style="0" bestFit="1" customWidth="1"/>
    <col min="6" max="6" width="11.16015625" style="0" bestFit="1" customWidth="1"/>
    <col min="8" max="8" width="11.33203125" style="0" bestFit="1" customWidth="1"/>
    <col min="12" max="12" width="11.33203125" style="0" bestFit="1" customWidth="1"/>
  </cols>
  <sheetData>
    <row r="1" spans="1:14" ht="11.25">
      <c r="A1" s="6" t="s">
        <v>1</v>
      </c>
      <c r="B1" s="6">
        <v>3</v>
      </c>
      <c r="C1" s="3" t="s">
        <v>37</v>
      </c>
      <c r="D1" s="3" t="s">
        <v>80</v>
      </c>
      <c r="E1" s="3" t="s">
        <v>81</v>
      </c>
      <c r="F1" s="3" t="s">
        <v>82</v>
      </c>
      <c r="H1" s="1"/>
      <c r="I1" s="1"/>
      <c r="K1" t="s">
        <v>79</v>
      </c>
      <c r="N1" t="s">
        <v>78</v>
      </c>
    </row>
    <row r="2" spans="1:14" ht="11.25">
      <c r="A2" s="6" t="s">
        <v>0</v>
      </c>
      <c r="B2" s="6">
        <v>10</v>
      </c>
      <c r="C2" s="3" t="s">
        <v>52</v>
      </c>
      <c r="D2" s="3" t="s">
        <v>62</v>
      </c>
      <c r="E2" s="3" t="s">
        <v>62</v>
      </c>
      <c r="F2" s="3" t="s">
        <v>62</v>
      </c>
      <c r="H2" s="1"/>
      <c r="I2" s="1"/>
      <c r="K2">
        <v>5</v>
      </c>
      <c r="L2">
        <v>4</v>
      </c>
      <c r="M2">
        <v>55</v>
      </c>
      <c r="N2">
        <f ca="1">INT(1+RAND()*10)</f>
        <v>9</v>
      </c>
    </row>
    <row r="3" spans="1:14" ht="11.25">
      <c r="A3" s="6" t="s">
        <v>2</v>
      </c>
      <c r="B3" s="6">
        <v>1</v>
      </c>
      <c r="C3" s="3" t="s">
        <v>38</v>
      </c>
      <c r="D3" s="3" t="s">
        <v>9</v>
      </c>
      <c r="E3" s="3" t="s">
        <v>9</v>
      </c>
      <c r="F3" s="3" t="s">
        <v>9</v>
      </c>
      <c r="H3" s="1"/>
      <c r="I3" s="1"/>
      <c r="K3">
        <v>5</v>
      </c>
      <c r="L3">
        <v>5</v>
      </c>
      <c r="M3">
        <v>55</v>
      </c>
      <c r="N3">
        <f aca="true" ca="1" t="shared" si="0" ref="N3:N11">INT(1+RAND()*10)</f>
        <v>8</v>
      </c>
    </row>
    <row r="4" spans="1:14" ht="11.25">
      <c r="A4" s="6" t="s">
        <v>3</v>
      </c>
      <c r="B4" s="6">
        <v>300</v>
      </c>
      <c r="C4" s="3" t="s">
        <v>46</v>
      </c>
      <c r="D4" s="3">
        <v>1</v>
      </c>
      <c r="E4" s="3">
        <v>1</v>
      </c>
      <c r="F4" s="3">
        <v>1</v>
      </c>
      <c r="H4" s="1"/>
      <c r="I4" s="1"/>
      <c r="K4">
        <v>5</v>
      </c>
      <c r="L4">
        <v>10</v>
      </c>
      <c r="M4">
        <v>49</v>
      </c>
      <c r="N4">
        <f ca="1" t="shared" si="0"/>
        <v>1</v>
      </c>
    </row>
    <row r="5" spans="1:14" ht="11.25">
      <c r="A5" s="6" t="s">
        <v>4</v>
      </c>
      <c r="B5" s="6">
        <v>60</v>
      </c>
      <c r="C5" s="3" t="s">
        <v>47</v>
      </c>
      <c r="D5" s="3">
        <v>1</v>
      </c>
      <c r="E5" s="3">
        <v>1</v>
      </c>
      <c r="F5" s="3">
        <v>1</v>
      </c>
      <c r="H5" s="1"/>
      <c r="I5" s="1"/>
      <c r="K5">
        <v>24</v>
      </c>
      <c r="L5">
        <v>21</v>
      </c>
      <c r="M5">
        <v>22</v>
      </c>
      <c r="N5">
        <f ca="1" t="shared" si="0"/>
        <v>3</v>
      </c>
    </row>
    <row r="6" spans="1:14" ht="11.25">
      <c r="A6" s="6" t="s">
        <v>5</v>
      </c>
      <c r="B6" s="6">
        <v>6</v>
      </c>
      <c r="C6" s="3" t="s">
        <v>55</v>
      </c>
      <c r="D6" s="3" t="s">
        <v>49</v>
      </c>
      <c r="E6" s="3" t="s">
        <v>49</v>
      </c>
      <c r="F6" s="3" t="s">
        <v>49</v>
      </c>
      <c r="H6" s="1"/>
      <c r="I6" s="1"/>
      <c r="K6">
        <v>25</v>
      </c>
      <c r="L6">
        <v>66</v>
      </c>
      <c r="M6">
        <v>22</v>
      </c>
      <c r="N6">
        <f ca="1" t="shared" si="0"/>
        <v>3</v>
      </c>
    </row>
    <row r="7" spans="1:14" ht="11.25">
      <c r="A7" s="6" t="s">
        <v>6</v>
      </c>
      <c r="B7" s="6">
        <v>10</v>
      </c>
      <c r="C7" s="3" t="s">
        <v>48</v>
      </c>
      <c r="D7" s="3" t="s">
        <v>40</v>
      </c>
      <c r="E7" s="3" t="s">
        <v>40</v>
      </c>
      <c r="F7" s="3" t="s">
        <v>40</v>
      </c>
      <c r="H7" s="1"/>
      <c r="I7" s="1"/>
      <c r="K7">
        <v>30</v>
      </c>
      <c r="L7">
        <v>65</v>
      </c>
      <c r="M7">
        <v>20</v>
      </c>
      <c r="N7">
        <f ca="1" t="shared" si="0"/>
        <v>3</v>
      </c>
    </row>
    <row r="8" spans="1:14" ht="11.25">
      <c r="A8" s="6" t="s">
        <v>7</v>
      </c>
      <c r="B8" s="6">
        <v>5</v>
      </c>
      <c r="C8" s="3" t="s">
        <v>66</v>
      </c>
      <c r="D8" s="3" t="s">
        <v>49</v>
      </c>
      <c r="E8" s="3" t="s">
        <v>49</v>
      </c>
      <c r="F8" s="3" t="s">
        <v>49</v>
      </c>
      <c r="H8" s="1"/>
      <c r="I8" s="1"/>
      <c r="K8">
        <v>32</v>
      </c>
      <c r="L8">
        <v>65</v>
      </c>
      <c r="M8">
        <v>10</v>
      </c>
      <c r="N8">
        <f ca="1" t="shared" si="0"/>
        <v>8</v>
      </c>
    </row>
    <row r="9" spans="1:14" ht="11.25">
      <c r="A9" s="6" t="s">
        <v>51</v>
      </c>
      <c r="B9" s="13" t="s">
        <v>49</v>
      </c>
      <c r="C9" s="3"/>
      <c r="D9" s="3"/>
      <c r="E9" s="3"/>
      <c r="F9" s="3"/>
      <c r="H9" s="1"/>
      <c r="I9" s="1"/>
      <c r="K9">
        <v>68</v>
      </c>
      <c r="L9">
        <v>20</v>
      </c>
      <c r="M9">
        <v>10</v>
      </c>
      <c r="N9">
        <f ca="1" t="shared" si="0"/>
        <v>8</v>
      </c>
    </row>
    <row r="10" spans="1:14" ht="11.25">
      <c r="A10" s="6" t="s">
        <v>67</v>
      </c>
      <c r="B10" s="6"/>
      <c r="C10" s="3"/>
      <c r="D10" s="3"/>
      <c r="E10" s="3"/>
      <c r="F10" s="3"/>
      <c r="H10" s="1"/>
      <c r="I10" s="1"/>
      <c r="K10">
        <v>75</v>
      </c>
      <c r="L10">
        <v>20</v>
      </c>
      <c r="M10">
        <v>10</v>
      </c>
      <c r="N10">
        <f ca="1" t="shared" si="0"/>
        <v>10</v>
      </c>
    </row>
    <row r="11" spans="1:14" ht="11.25">
      <c r="A11" s="6" t="s">
        <v>72</v>
      </c>
      <c r="B11" s="6">
        <v>1</v>
      </c>
      <c r="C11" s="3"/>
      <c r="D11" s="3"/>
      <c r="E11" s="3"/>
      <c r="F11" s="3"/>
      <c r="H11" s="1"/>
      <c r="I11" s="1"/>
      <c r="K11">
        <v>75</v>
      </c>
      <c r="L11">
        <v>20</v>
      </c>
      <c r="M11">
        <v>10</v>
      </c>
      <c r="N11">
        <f ca="1" t="shared" si="0"/>
        <v>10</v>
      </c>
    </row>
    <row r="12" spans="1:9" ht="11.25">
      <c r="A12" s="6" t="s">
        <v>68</v>
      </c>
      <c r="B12" s="6">
        <v>30</v>
      </c>
      <c r="C12" s="3"/>
      <c r="D12" s="3"/>
      <c r="E12" s="3"/>
      <c r="F12" s="3"/>
      <c r="H12" s="1"/>
      <c r="I12" s="1"/>
    </row>
    <row r="13" spans="1:9" ht="11.25">
      <c r="A13" s="6"/>
      <c r="B13" s="6"/>
      <c r="C13" s="3"/>
      <c r="D13" s="3"/>
      <c r="E13" s="3"/>
      <c r="F13" s="3"/>
      <c r="H13" s="1"/>
      <c r="I13" s="1"/>
    </row>
    <row r="14" spans="1:9" ht="11.25">
      <c r="A14" s="6"/>
      <c r="B14" s="6"/>
      <c r="C14" s="3"/>
      <c r="D14" s="3"/>
      <c r="E14" s="3"/>
      <c r="F14" s="3"/>
      <c r="H14" s="1"/>
      <c r="I14" s="1"/>
    </row>
    <row r="15" spans="1:9" ht="11.25">
      <c r="A15" s="6"/>
      <c r="B15" s="6"/>
      <c r="C15" s="3"/>
      <c r="D15" s="3"/>
      <c r="E15" s="3"/>
      <c r="F15" s="3"/>
      <c r="H15" s="1"/>
      <c r="I15" s="1"/>
    </row>
    <row r="16" spans="1:9" ht="11.25">
      <c r="A16" s="6"/>
      <c r="B16" s="6"/>
      <c r="C16" s="3"/>
      <c r="D16" s="3"/>
      <c r="E16" s="3"/>
      <c r="F16" s="3"/>
      <c r="H16" s="1"/>
      <c r="I16" s="1"/>
    </row>
    <row r="17" spans="1:9" ht="11.25">
      <c r="A17" s="6" t="s">
        <v>111</v>
      </c>
      <c r="B17" s="6" t="s">
        <v>77</v>
      </c>
      <c r="C17" s="3"/>
      <c r="D17" s="3"/>
      <c r="E17" s="3"/>
      <c r="F17" s="3"/>
      <c r="H17" s="1"/>
      <c r="I17" s="1"/>
    </row>
    <row r="18" spans="1:9" ht="11.25">
      <c r="A18" s="6"/>
      <c r="B18" s="6"/>
      <c r="C18" s="3"/>
      <c r="D18" s="3"/>
      <c r="E18" s="3"/>
      <c r="F18" s="3"/>
      <c r="H18" s="1"/>
      <c r="I18" s="1"/>
    </row>
    <row r="19" spans="1:9" ht="11.25">
      <c r="A19" s="6"/>
      <c r="B19" s="6"/>
      <c r="C19" s="3"/>
      <c r="D19" s="3"/>
      <c r="E19" s="3"/>
      <c r="F19" s="3"/>
      <c r="H19" s="1"/>
      <c r="I19" s="1"/>
    </row>
    <row r="20" spans="1:25" ht="33.75">
      <c r="A20" s="4" t="s">
        <v>54</v>
      </c>
      <c r="B20" s="4" t="s">
        <v>12</v>
      </c>
      <c r="C20" s="4" t="s">
        <v>13</v>
      </c>
      <c r="D20" s="4" t="s">
        <v>83</v>
      </c>
      <c r="E20" s="4" t="s">
        <v>84</v>
      </c>
      <c r="F20" s="4" t="s">
        <v>85</v>
      </c>
      <c r="G20" s="4" t="s">
        <v>86</v>
      </c>
      <c r="H20" s="7" t="s">
        <v>56</v>
      </c>
      <c r="I20" s="5" t="s">
        <v>10</v>
      </c>
      <c r="J20" s="5" t="s">
        <v>11</v>
      </c>
      <c r="K20" s="5" t="s">
        <v>41</v>
      </c>
      <c r="L20" s="5" t="s">
        <v>53</v>
      </c>
      <c r="M20" s="10" t="s">
        <v>63</v>
      </c>
      <c r="N20" s="10" t="s">
        <v>65</v>
      </c>
      <c r="O20" s="10" t="s">
        <v>93</v>
      </c>
      <c r="P20" s="10" t="s">
        <v>95</v>
      </c>
      <c r="Q20" s="10" t="s">
        <v>96</v>
      </c>
      <c r="R20" s="10" t="s">
        <v>94</v>
      </c>
      <c r="S20" s="10" t="s">
        <v>172</v>
      </c>
      <c r="T20" s="10" t="s">
        <v>173</v>
      </c>
      <c r="U20" s="12" t="s">
        <v>66</v>
      </c>
      <c r="V20" s="12" t="s">
        <v>73</v>
      </c>
      <c r="W20" s="12" t="s">
        <v>74</v>
      </c>
      <c r="X20" s="12" t="s">
        <v>75</v>
      </c>
      <c r="Y20" s="12" t="s">
        <v>174</v>
      </c>
    </row>
    <row r="21" spans="1:25" ht="11.25">
      <c r="A21" s="4" t="s">
        <v>8</v>
      </c>
      <c r="B21" s="4">
        <v>-8084</v>
      </c>
      <c r="C21" s="4">
        <v>-3354</v>
      </c>
      <c r="D21" s="4">
        <v>-5364</v>
      </c>
      <c r="E21" s="4">
        <v>4200</v>
      </c>
      <c r="F21" s="4">
        <v>4200</v>
      </c>
      <c r="G21" s="4">
        <v>4200</v>
      </c>
      <c r="H21" s="5" t="s">
        <v>20</v>
      </c>
      <c r="I21" s="5">
        <f aca="true" t="shared" si="1" ref="I21:I30">payoff($N2,K$2:K$11)</f>
        <v>75</v>
      </c>
      <c r="J21" s="5">
        <f aca="true" t="shared" si="2" ref="J21:J30">payoff($N2,L$2:L$11)</f>
        <v>20</v>
      </c>
      <c r="K21" s="5">
        <f aca="true" t="shared" si="3" ref="K21:K30">payoff($N2,M$2:M$11)</f>
        <v>10</v>
      </c>
      <c r="L21" s="5">
        <v>0.12</v>
      </c>
      <c r="M21" s="10"/>
      <c r="N21" s="10"/>
      <c r="O21" s="10"/>
      <c r="P21" s="10"/>
      <c r="Q21" s="10"/>
      <c r="R21" s="10"/>
      <c r="S21" s="10"/>
      <c r="T21" s="10"/>
      <c r="U21" s="12" t="s">
        <v>20</v>
      </c>
      <c r="V21" s="12">
        <v>0</v>
      </c>
      <c r="W21" s="12" t="s">
        <v>175</v>
      </c>
      <c r="X21" s="12" t="s">
        <v>175</v>
      </c>
      <c r="Y21" s="12" t="s">
        <v>175</v>
      </c>
    </row>
    <row r="22" spans="1:25" ht="11.25">
      <c r="A22" s="4" t="s">
        <v>21</v>
      </c>
      <c r="B22" s="4">
        <v>316</v>
      </c>
      <c r="C22" s="4">
        <v>78</v>
      </c>
      <c r="D22" s="4">
        <v>78</v>
      </c>
      <c r="E22" s="4">
        <v>0</v>
      </c>
      <c r="F22" s="4">
        <v>0</v>
      </c>
      <c r="G22" s="4">
        <v>0</v>
      </c>
      <c r="H22" s="5" t="s">
        <v>14</v>
      </c>
      <c r="I22" s="5">
        <f t="shared" si="1"/>
        <v>68</v>
      </c>
      <c r="J22" s="5">
        <f t="shared" si="2"/>
        <v>20</v>
      </c>
      <c r="K22" s="5">
        <f t="shared" si="3"/>
        <v>10</v>
      </c>
      <c r="L22" s="5">
        <v>0.12</v>
      </c>
      <c r="M22" s="10"/>
      <c r="N22" s="10"/>
      <c r="O22" s="10"/>
      <c r="P22" s="10"/>
      <c r="Q22" s="10"/>
      <c r="R22" s="10"/>
      <c r="S22" s="10"/>
      <c r="T22" s="10"/>
      <c r="U22" s="12" t="s">
        <v>14</v>
      </c>
      <c r="V22" s="12">
        <v>0</v>
      </c>
      <c r="W22" s="12" t="s">
        <v>175</v>
      </c>
      <c r="X22" s="12" t="s">
        <v>175</v>
      </c>
      <c r="Y22" s="12" t="s">
        <v>175</v>
      </c>
    </row>
    <row r="23" spans="1:25" ht="11.25">
      <c r="A23" s="4" t="s">
        <v>22</v>
      </c>
      <c r="B23" s="4">
        <v>24</v>
      </c>
      <c r="C23" s="4">
        <v>100</v>
      </c>
      <c r="D23" s="4">
        <v>24</v>
      </c>
      <c r="E23" s="4">
        <v>0</v>
      </c>
      <c r="F23" s="4">
        <v>0</v>
      </c>
      <c r="G23" s="4">
        <v>0</v>
      </c>
      <c r="H23" s="5" t="s">
        <v>15</v>
      </c>
      <c r="I23" s="5">
        <f t="shared" si="1"/>
        <v>5</v>
      </c>
      <c r="J23" s="5">
        <f t="shared" si="2"/>
        <v>4</v>
      </c>
      <c r="K23" s="5">
        <f t="shared" si="3"/>
        <v>55</v>
      </c>
      <c r="L23" s="5">
        <v>0.12</v>
      </c>
      <c r="M23" s="10"/>
      <c r="N23" s="10"/>
      <c r="O23" s="10"/>
      <c r="P23" s="10"/>
      <c r="Q23" s="10"/>
      <c r="R23" s="10"/>
      <c r="S23" s="10"/>
      <c r="T23" s="10"/>
      <c r="U23" s="12" t="s">
        <v>15</v>
      </c>
      <c r="V23" s="12">
        <v>0</v>
      </c>
      <c r="W23" s="12" t="s">
        <v>175</v>
      </c>
      <c r="X23" s="12" t="s">
        <v>175</v>
      </c>
      <c r="Y23" s="12" t="s">
        <v>175</v>
      </c>
    </row>
    <row r="24" spans="1:25" ht="11.25">
      <c r="A24" s="4" t="s">
        <v>42</v>
      </c>
      <c r="B24" s="4">
        <v>52</v>
      </c>
      <c r="C24" s="4">
        <v>52</v>
      </c>
      <c r="D24" s="4">
        <v>210</v>
      </c>
      <c r="E24" s="4">
        <v>0</v>
      </c>
      <c r="F24" s="4">
        <v>0</v>
      </c>
      <c r="G24" s="4">
        <v>0</v>
      </c>
      <c r="H24" s="5" t="s">
        <v>16</v>
      </c>
      <c r="I24" s="5">
        <f t="shared" si="1"/>
        <v>5</v>
      </c>
      <c r="J24" s="5">
        <f t="shared" si="2"/>
        <v>10</v>
      </c>
      <c r="K24" s="5">
        <f t="shared" si="3"/>
        <v>49</v>
      </c>
      <c r="L24" s="5">
        <v>0.12</v>
      </c>
      <c r="M24" s="10"/>
      <c r="N24" s="10"/>
      <c r="O24" s="10"/>
      <c r="P24" s="10"/>
      <c r="Q24" s="10"/>
      <c r="R24" s="10"/>
      <c r="S24" s="10"/>
      <c r="T24" s="10"/>
      <c r="U24" s="12" t="s">
        <v>16</v>
      </c>
      <c r="V24" s="12">
        <v>0</v>
      </c>
      <c r="W24" s="12" t="s">
        <v>175</v>
      </c>
      <c r="X24" s="12" t="s">
        <v>175</v>
      </c>
      <c r="Y24" s="12" t="s">
        <v>175</v>
      </c>
    </row>
    <row r="25" spans="1:25" ht="11.25">
      <c r="A25" s="4" t="s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 t="s">
        <v>17</v>
      </c>
      <c r="I25" s="5">
        <f t="shared" si="1"/>
        <v>5</v>
      </c>
      <c r="J25" s="5">
        <f t="shared" si="2"/>
        <v>10</v>
      </c>
      <c r="K25" s="5">
        <f t="shared" si="3"/>
        <v>49</v>
      </c>
      <c r="L25" s="5">
        <v>0.12</v>
      </c>
      <c r="M25" s="10"/>
      <c r="N25" s="10"/>
      <c r="O25" s="10"/>
      <c r="P25" s="10"/>
      <c r="Q25" s="10"/>
      <c r="R25" s="10"/>
      <c r="S25" s="10"/>
      <c r="T25" s="10"/>
      <c r="U25" s="12" t="s">
        <v>17</v>
      </c>
      <c r="V25" s="12">
        <v>0</v>
      </c>
      <c r="W25" s="12" t="s">
        <v>175</v>
      </c>
      <c r="X25" s="12" t="s">
        <v>175</v>
      </c>
      <c r="Y25" s="12" t="s">
        <v>175</v>
      </c>
    </row>
    <row r="26" spans="1:25" ht="11.25">
      <c r="A26" s="4" t="s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5" t="s">
        <v>18</v>
      </c>
      <c r="I26" s="5">
        <f t="shared" si="1"/>
        <v>5</v>
      </c>
      <c r="J26" s="5">
        <f t="shared" si="2"/>
        <v>10</v>
      </c>
      <c r="K26" s="5">
        <f t="shared" si="3"/>
        <v>49</v>
      </c>
      <c r="L26" s="5">
        <v>0.12</v>
      </c>
      <c r="M26" s="10"/>
      <c r="N26" s="10"/>
      <c r="O26" s="10"/>
      <c r="P26" s="10"/>
      <c r="Q26" s="10"/>
      <c r="R26" s="10"/>
      <c r="S26" s="10"/>
      <c r="T26" s="10"/>
      <c r="U26" s="12" t="s">
        <v>18</v>
      </c>
      <c r="V26" s="12">
        <v>0</v>
      </c>
      <c r="W26" s="12" t="s">
        <v>175</v>
      </c>
      <c r="X26" s="12" t="s">
        <v>175</v>
      </c>
      <c r="Y26" s="12" t="s">
        <v>175</v>
      </c>
    </row>
    <row r="27" spans="1:25" ht="11.25">
      <c r="A27" s="4" t="s">
        <v>44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5" t="s">
        <v>19</v>
      </c>
      <c r="I27" s="5">
        <f t="shared" si="1"/>
        <v>68</v>
      </c>
      <c r="J27" s="5">
        <f t="shared" si="2"/>
        <v>20</v>
      </c>
      <c r="K27" s="5">
        <f t="shared" si="3"/>
        <v>10</v>
      </c>
      <c r="L27" s="5">
        <v>0.12</v>
      </c>
      <c r="M27" s="10"/>
      <c r="N27" s="10"/>
      <c r="O27" s="10"/>
      <c r="P27" s="10"/>
      <c r="Q27" s="10"/>
      <c r="R27" s="10"/>
      <c r="S27" s="10"/>
      <c r="T27" s="10"/>
      <c r="U27" s="12" t="s">
        <v>19</v>
      </c>
      <c r="V27" s="12">
        <v>0</v>
      </c>
      <c r="W27" s="12" t="s">
        <v>175</v>
      </c>
      <c r="X27" s="12" t="s">
        <v>175</v>
      </c>
      <c r="Y27" s="12" t="s">
        <v>175</v>
      </c>
    </row>
    <row r="28" spans="1:25" ht="11.25">
      <c r="A28" s="4" t="s">
        <v>25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 t="s">
        <v>39</v>
      </c>
      <c r="I28" s="5">
        <f t="shared" si="1"/>
        <v>68</v>
      </c>
      <c r="J28" s="5">
        <f t="shared" si="2"/>
        <v>20</v>
      </c>
      <c r="K28" s="5">
        <f t="shared" si="3"/>
        <v>10</v>
      </c>
      <c r="L28" s="5">
        <v>0.12</v>
      </c>
      <c r="M28" s="10"/>
      <c r="N28" s="10"/>
      <c r="O28" s="10"/>
      <c r="P28" s="10"/>
      <c r="Q28" s="10"/>
      <c r="R28" s="10"/>
      <c r="S28" s="10"/>
      <c r="T28" s="10"/>
      <c r="U28" s="12" t="s">
        <v>39</v>
      </c>
      <c r="V28" s="12">
        <v>0</v>
      </c>
      <c r="W28" s="12" t="s">
        <v>175</v>
      </c>
      <c r="X28" s="12" t="s">
        <v>175</v>
      </c>
      <c r="Y28" s="12" t="s">
        <v>175</v>
      </c>
    </row>
    <row r="29" spans="1:25" ht="11.25">
      <c r="A29" s="4" t="s">
        <v>26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 t="s">
        <v>70</v>
      </c>
      <c r="I29" s="5">
        <f t="shared" si="1"/>
        <v>75</v>
      </c>
      <c r="J29" s="5">
        <f t="shared" si="2"/>
        <v>20</v>
      </c>
      <c r="K29" s="5">
        <f t="shared" si="3"/>
        <v>10</v>
      </c>
      <c r="L29" s="5">
        <v>0.12</v>
      </c>
      <c r="M29" s="10"/>
      <c r="N29" s="10"/>
      <c r="O29" s="10"/>
      <c r="P29" s="10"/>
      <c r="Q29" s="10"/>
      <c r="R29" s="10"/>
      <c r="S29" s="10"/>
      <c r="T29" s="10"/>
      <c r="U29" s="12" t="s">
        <v>70</v>
      </c>
      <c r="V29" s="12">
        <v>0</v>
      </c>
      <c r="W29" s="12" t="s">
        <v>175</v>
      </c>
      <c r="X29" s="12" t="s">
        <v>175</v>
      </c>
      <c r="Y29" s="12" t="s">
        <v>175</v>
      </c>
    </row>
    <row r="30" spans="1:25" ht="11.25">
      <c r="A30" s="4" t="s">
        <v>27</v>
      </c>
      <c r="B30" s="4">
        <v>10000</v>
      </c>
      <c r="C30" s="4">
        <v>10000</v>
      </c>
      <c r="D30" s="4">
        <v>10000</v>
      </c>
      <c r="E30" s="4">
        <v>10000</v>
      </c>
      <c r="F30" s="4">
        <v>10000</v>
      </c>
      <c r="G30" s="4">
        <v>10000</v>
      </c>
      <c r="H30" s="5" t="s">
        <v>71</v>
      </c>
      <c r="I30" s="5">
        <f t="shared" si="1"/>
        <v>75</v>
      </c>
      <c r="J30" s="5">
        <f t="shared" si="2"/>
        <v>20</v>
      </c>
      <c r="K30" s="5">
        <f t="shared" si="3"/>
        <v>10</v>
      </c>
      <c r="L30" s="5">
        <v>0.12</v>
      </c>
      <c r="M30" s="10"/>
      <c r="N30" s="10"/>
      <c r="O30" s="10"/>
      <c r="P30" s="10"/>
      <c r="Q30" s="10"/>
      <c r="R30" s="10"/>
      <c r="S30" s="10"/>
      <c r="T30" s="10"/>
      <c r="U30" s="12" t="s">
        <v>71</v>
      </c>
      <c r="V30" s="12">
        <v>0</v>
      </c>
      <c r="W30" s="12" t="s">
        <v>175</v>
      </c>
      <c r="X30" s="12" t="s">
        <v>175</v>
      </c>
      <c r="Y30" s="12" t="s">
        <v>175</v>
      </c>
    </row>
    <row r="31" spans="1:7" ht="11.25">
      <c r="A31" s="4" t="s">
        <v>28</v>
      </c>
      <c r="B31" s="4">
        <v>10</v>
      </c>
      <c r="C31" s="4">
        <v>10</v>
      </c>
      <c r="D31" s="4">
        <v>10</v>
      </c>
      <c r="E31" s="4">
        <v>10</v>
      </c>
      <c r="F31" s="4">
        <v>10</v>
      </c>
      <c r="G31" s="4">
        <v>10</v>
      </c>
    </row>
    <row r="32" spans="1:7" ht="11.25">
      <c r="A32" s="4" t="s">
        <v>29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ht="11.25">
      <c r="A33" s="4" t="s">
        <v>30</v>
      </c>
      <c r="B33" s="4">
        <v>0.002105031</v>
      </c>
      <c r="C33" s="4">
        <v>0.002105031</v>
      </c>
      <c r="D33" s="4">
        <v>0.002105031</v>
      </c>
      <c r="E33" s="4">
        <v>0.0012820149999999998</v>
      </c>
      <c r="F33" s="4">
        <v>0.0012820149999999998</v>
      </c>
      <c r="G33" s="4">
        <v>0.0012820149999999998</v>
      </c>
    </row>
    <row r="34" spans="1:7" ht="11.25">
      <c r="A34" s="4" t="s">
        <v>31</v>
      </c>
      <c r="B34" s="4">
        <v>-1.1051412749999999E-07</v>
      </c>
      <c r="C34" s="4">
        <v>-1.1051412749999999E-07</v>
      </c>
      <c r="D34" s="4">
        <v>-1.1051412749999999E-07</v>
      </c>
      <c r="E34" s="4">
        <v>-2.8204329999999998E-08</v>
      </c>
      <c r="F34" s="4">
        <v>-2.8204329999999998E-08</v>
      </c>
      <c r="G34" s="4">
        <v>-2.8204329999999998E-08</v>
      </c>
    </row>
    <row r="35" spans="1:7" ht="11.25">
      <c r="A35" s="4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ht="11.25">
      <c r="A36" s="4" t="s">
        <v>33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11.25">
      <c r="A37" s="4" t="s">
        <v>34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11.25">
      <c r="A38" s="4" t="s">
        <v>35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ht="11.25">
      <c r="A39" s="4" t="s">
        <v>36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Y39"/>
  <sheetViews>
    <sheetView zoomScalePageLayoutView="0" workbookViewId="0" topLeftCell="I1">
      <selection activeCell="G8" sqref="G8"/>
    </sheetView>
  </sheetViews>
  <sheetFormatPr defaultColWidth="9.33203125" defaultRowHeight="11.25"/>
  <cols>
    <col min="1" max="1" width="28.66015625" style="0" bestFit="1" customWidth="1"/>
    <col min="2" max="2" width="8.33203125" style="0" customWidth="1"/>
    <col min="3" max="3" width="19.66015625" style="0" bestFit="1" customWidth="1"/>
    <col min="4" max="6" width="11.16015625" style="0" bestFit="1" customWidth="1"/>
    <col min="8" max="8" width="11.33203125" style="0" bestFit="1" customWidth="1"/>
    <col min="12" max="12" width="11.33203125" style="0" bestFit="1" customWidth="1"/>
    <col min="14" max="14" width="13.83203125" style="0" bestFit="1" customWidth="1"/>
  </cols>
  <sheetData>
    <row r="1" spans="1:14" ht="11.25">
      <c r="A1" s="6" t="s">
        <v>1</v>
      </c>
      <c r="B1" s="6">
        <v>3</v>
      </c>
      <c r="C1" s="3" t="s">
        <v>37</v>
      </c>
      <c r="D1" s="3" t="s">
        <v>80</v>
      </c>
      <c r="E1" s="3" t="s">
        <v>81</v>
      </c>
      <c r="F1" s="3" t="s">
        <v>82</v>
      </c>
      <c r="H1" s="1"/>
      <c r="I1" s="1"/>
      <c r="K1" t="s">
        <v>79</v>
      </c>
      <c r="N1" t="s">
        <v>78</v>
      </c>
    </row>
    <row r="2" spans="1:14" ht="11.25">
      <c r="A2" s="6" t="s">
        <v>0</v>
      </c>
      <c r="B2" s="6">
        <v>10</v>
      </c>
      <c r="C2" s="3" t="s">
        <v>52</v>
      </c>
      <c r="D2" s="3" t="s">
        <v>62</v>
      </c>
      <c r="E2" s="3" t="s">
        <v>62</v>
      </c>
      <c r="F2" s="3" t="s">
        <v>62</v>
      </c>
      <c r="H2" s="1"/>
      <c r="I2" s="1"/>
      <c r="K2">
        <v>5</v>
      </c>
      <c r="L2">
        <v>4</v>
      </c>
      <c r="M2">
        <v>55</v>
      </c>
      <c r="N2">
        <f ca="1">INT(1+RAND()*10)</f>
        <v>5</v>
      </c>
    </row>
    <row r="3" spans="1:14" ht="11.25">
      <c r="A3" s="6" t="s">
        <v>2</v>
      </c>
      <c r="B3" s="6">
        <v>1</v>
      </c>
      <c r="C3" s="3" t="s">
        <v>38</v>
      </c>
      <c r="D3" s="3" t="s">
        <v>69</v>
      </c>
      <c r="E3" s="3" t="s">
        <v>69</v>
      </c>
      <c r="F3" s="3" t="s">
        <v>69</v>
      </c>
      <c r="H3" s="1"/>
      <c r="I3" s="1"/>
      <c r="K3">
        <v>5</v>
      </c>
      <c r="L3">
        <v>5</v>
      </c>
      <c r="M3">
        <v>55</v>
      </c>
      <c r="N3">
        <f aca="true" ca="1" t="shared" si="0" ref="N3:N11">INT(1+RAND()*10)</f>
        <v>8</v>
      </c>
    </row>
    <row r="4" spans="1:14" ht="11.25">
      <c r="A4" s="6" t="s">
        <v>3</v>
      </c>
      <c r="B4" s="6">
        <v>300</v>
      </c>
      <c r="C4" s="3" t="s">
        <v>46</v>
      </c>
      <c r="D4" s="3">
        <v>1</v>
      </c>
      <c r="E4" s="3">
        <v>1</v>
      </c>
      <c r="F4" s="3">
        <v>1</v>
      </c>
      <c r="H4" s="1"/>
      <c r="I4" s="1"/>
      <c r="K4">
        <v>5</v>
      </c>
      <c r="L4">
        <v>10</v>
      </c>
      <c r="M4">
        <v>49</v>
      </c>
      <c r="N4">
        <f ca="1" t="shared" si="0"/>
        <v>6</v>
      </c>
    </row>
    <row r="5" spans="1:14" ht="11.25">
      <c r="A5" s="6" t="s">
        <v>4</v>
      </c>
      <c r="B5" s="6">
        <v>60</v>
      </c>
      <c r="C5" s="3" t="s">
        <v>47</v>
      </c>
      <c r="D5" s="3">
        <v>1</v>
      </c>
      <c r="E5" s="3">
        <v>1</v>
      </c>
      <c r="F5" s="3">
        <v>1</v>
      </c>
      <c r="H5" s="1"/>
      <c r="I5" s="1"/>
      <c r="K5">
        <v>24</v>
      </c>
      <c r="L5">
        <v>21</v>
      </c>
      <c r="M5">
        <v>22</v>
      </c>
      <c r="N5">
        <f ca="1" t="shared" si="0"/>
        <v>7</v>
      </c>
    </row>
    <row r="6" spans="1:14" ht="11.25">
      <c r="A6" s="6" t="s">
        <v>5</v>
      </c>
      <c r="B6" s="6">
        <v>6</v>
      </c>
      <c r="C6" s="3" t="s">
        <v>55</v>
      </c>
      <c r="D6" s="3" t="s">
        <v>49</v>
      </c>
      <c r="E6" s="3" t="s">
        <v>49</v>
      </c>
      <c r="F6" s="3" t="s">
        <v>49</v>
      </c>
      <c r="H6" s="1"/>
      <c r="I6" s="1"/>
      <c r="K6">
        <v>25</v>
      </c>
      <c r="L6">
        <v>66</v>
      </c>
      <c r="M6">
        <v>22</v>
      </c>
      <c r="N6">
        <f ca="1" t="shared" si="0"/>
        <v>9</v>
      </c>
    </row>
    <row r="7" spans="1:14" ht="11.25">
      <c r="A7" s="6" t="s">
        <v>6</v>
      </c>
      <c r="B7" s="6">
        <v>10</v>
      </c>
      <c r="C7" s="3" t="s">
        <v>48</v>
      </c>
      <c r="D7" s="3" t="s">
        <v>40</v>
      </c>
      <c r="E7" s="3" t="s">
        <v>40</v>
      </c>
      <c r="F7" s="3" t="s">
        <v>40</v>
      </c>
      <c r="H7" s="1"/>
      <c r="I7" s="1"/>
      <c r="K7">
        <v>30</v>
      </c>
      <c r="L7">
        <v>65</v>
      </c>
      <c r="M7">
        <v>20</v>
      </c>
      <c r="N7">
        <f ca="1" t="shared" si="0"/>
        <v>9</v>
      </c>
    </row>
    <row r="8" spans="1:14" ht="11.25">
      <c r="A8" s="6" t="s">
        <v>7</v>
      </c>
      <c r="B8" s="6">
        <v>5</v>
      </c>
      <c r="C8" s="3" t="s">
        <v>66</v>
      </c>
      <c r="D8" s="3" t="s">
        <v>49</v>
      </c>
      <c r="E8" s="3" t="s">
        <v>49</v>
      </c>
      <c r="F8" s="3" t="s">
        <v>49</v>
      </c>
      <c r="H8" s="1"/>
      <c r="I8" s="1"/>
      <c r="K8">
        <v>32</v>
      </c>
      <c r="L8">
        <v>65</v>
      </c>
      <c r="M8">
        <v>10</v>
      </c>
      <c r="N8">
        <f ca="1" t="shared" si="0"/>
        <v>5</v>
      </c>
    </row>
    <row r="9" spans="1:14" ht="11.25">
      <c r="A9" s="6" t="s">
        <v>51</v>
      </c>
      <c r="B9" s="13" t="s">
        <v>49</v>
      </c>
      <c r="C9" s="3"/>
      <c r="D9" s="3"/>
      <c r="E9" s="3"/>
      <c r="F9" s="3"/>
      <c r="H9" s="1"/>
      <c r="I9" s="1"/>
      <c r="K9">
        <v>68</v>
      </c>
      <c r="L9">
        <v>20</v>
      </c>
      <c r="M9">
        <v>10</v>
      </c>
      <c r="N9">
        <f ca="1" t="shared" si="0"/>
        <v>5</v>
      </c>
    </row>
    <row r="10" spans="1:14" ht="11.25">
      <c r="A10" s="6" t="s">
        <v>67</v>
      </c>
      <c r="B10" s="6"/>
      <c r="C10" s="3"/>
      <c r="D10" s="3"/>
      <c r="E10" s="3"/>
      <c r="F10" s="3"/>
      <c r="H10" s="1"/>
      <c r="I10" s="1"/>
      <c r="K10">
        <v>75</v>
      </c>
      <c r="L10">
        <v>20</v>
      </c>
      <c r="M10">
        <v>10</v>
      </c>
      <c r="N10">
        <f ca="1" t="shared" si="0"/>
        <v>7</v>
      </c>
    </row>
    <row r="11" spans="1:14" ht="11.25">
      <c r="A11" s="6" t="s">
        <v>72</v>
      </c>
      <c r="B11" s="6">
        <v>1</v>
      </c>
      <c r="C11" s="3"/>
      <c r="D11" s="3"/>
      <c r="E11" s="3"/>
      <c r="F11" s="3"/>
      <c r="H11" s="1"/>
      <c r="I11" s="1"/>
      <c r="K11">
        <v>75</v>
      </c>
      <c r="L11">
        <v>20</v>
      </c>
      <c r="M11">
        <v>10</v>
      </c>
      <c r="N11">
        <f ca="1" t="shared" si="0"/>
        <v>2</v>
      </c>
    </row>
    <row r="12" spans="1:9" ht="11.25">
      <c r="A12" s="6" t="s">
        <v>68</v>
      </c>
      <c r="B12" s="6">
        <v>30</v>
      </c>
      <c r="C12" s="3"/>
      <c r="D12" s="3"/>
      <c r="E12" s="3"/>
      <c r="F12" s="3"/>
      <c r="H12" s="1"/>
      <c r="I12" s="1"/>
    </row>
    <row r="13" spans="1:9" ht="11.25">
      <c r="A13" s="6"/>
      <c r="B13" s="6"/>
      <c r="C13" s="3"/>
      <c r="D13" s="3"/>
      <c r="E13" s="3"/>
      <c r="F13" s="3"/>
      <c r="H13" s="1"/>
      <c r="I13" s="1"/>
    </row>
    <row r="14" spans="1:9" ht="11.25">
      <c r="A14" s="6"/>
      <c r="B14" s="6"/>
      <c r="C14" s="3"/>
      <c r="D14" s="3"/>
      <c r="E14" s="3"/>
      <c r="F14" s="3"/>
      <c r="H14" s="1"/>
      <c r="I14" s="1"/>
    </row>
    <row r="15" spans="1:9" ht="11.25">
      <c r="A15" s="6"/>
      <c r="B15" s="6"/>
      <c r="C15" s="3"/>
      <c r="D15" s="3"/>
      <c r="E15" s="3"/>
      <c r="F15" s="3"/>
      <c r="H15" s="1"/>
      <c r="I15" s="1"/>
    </row>
    <row r="16" spans="1:9" ht="11.25">
      <c r="A16" s="6"/>
      <c r="B16" s="6"/>
      <c r="C16" s="3"/>
      <c r="D16" s="3"/>
      <c r="E16" s="3"/>
      <c r="F16" s="3"/>
      <c r="H16" s="1"/>
      <c r="I16" s="1"/>
    </row>
    <row r="17" spans="1:9" ht="11.25">
      <c r="A17" s="6" t="s">
        <v>111</v>
      </c>
      <c r="B17" s="6" t="s">
        <v>77</v>
      </c>
      <c r="C17" s="3"/>
      <c r="D17" s="3"/>
      <c r="E17" s="3"/>
      <c r="F17" s="3"/>
      <c r="H17" s="1"/>
      <c r="I17" s="1"/>
    </row>
    <row r="18" spans="1:9" ht="11.25">
      <c r="A18" s="6"/>
      <c r="B18" s="6"/>
      <c r="C18" s="3"/>
      <c r="D18" s="3"/>
      <c r="E18" s="3"/>
      <c r="F18" s="3"/>
      <c r="H18" s="1"/>
      <c r="I18" s="1"/>
    </row>
    <row r="19" spans="1:9" ht="11.25">
      <c r="A19" s="6"/>
      <c r="B19" s="6"/>
      <c r="C19" s="3"/>
      <c r="D19" s="3"/>
      <c r="E19" s="3"/>
      <c r="F19" s="3"/>
      <c r="H19" s="1"/>
      <c r="I19" s="1"/>
    </row>
    <row r="20" spans="1:25" ht="33.75">
      <c r="A20" s="4" t="s">
        <v>54</v>
      </c>
      <c r="B20" s="4" t="s">
        <v>12</v>
      </c>
      <c r="C20" s="4" t="s">
        <v>13</v>
      </c>
      <c r="D20" s="4" t="s">
        <v>83</v>
      </c>
      <c r="E20" s="4" t="s">
        <v>84</v>
      </c>
      <c r="F20" s="4" t="s">
        <v>85</v>
      </c>
      <c r="G20" s="4" t="s">
        <v>86</v>
      </c>
      <c r="H20" s="7" t="s">
        <v>56</v>
      </c>
      <c r="I20" s="5" t="s">
        <v>10</v>
      </c>
      <c r="J20" s="5" t="s">
        <v>11</v>
      </c>
      <c r="K20" s="5" t="s">
        <v>41</v>
      </c>
      <c r="L20" s="5" t="s">
        <v>53</v>
      </c>
      <c r="M20" s="8" t="s">
        <v>63</v>
      </c>
      <c r="N20" s="8" t="s">
        <v>64</v>
      </c>
      <c r="O20" s="9" t="s">
        <v>87</v>
      </c>
      <c r="P20" s="9" t="s">
        <v>88</v>
      </c>
      <c r="Q20" s="9" t="s">
        <v>89</v>
      </c>
      <c r="R20" s="9" t="s">
        <v>90</v>
      </c>
      <c r="S20" s="9" t="s">
        <v>91</v>
      </c>
      <c r="T20" s="9" t="s">
        <v>92</v>
      </c>
      <c r="U20" s="12" t="s">
        <v>66</v>
      </c>
      <c r="V20" s="12" t="s">
        <v>73</v>
      </c>
      <c r="W20" s="12" t="s">
        <v>74</v>
      </c>
      <c r="X20" s="12" t="s">
        <v>75</v>
      </c>
      <c r="Y20" s="12" t="s">
        <v>174</v>
      </c>
    </row>
    <row r="21" spans="1:25" ht="11.25">
      <c r="A21" s="4" t="s">
        <v>8</v>
      </c>
      <c r="B21" s="4">
        <v>-8084</v>
      </c>
      <c r="C21" s="4">
        <v>-3354</v>
      </c>
      <c r="D21" s="4">
        <v>-5364</v>
      </c>
      <c r="E21" s="4">
        <v>4200</v>
      </c>
      <c r="F21" s="4">
        <v>4200</v>
      </c>
      <c r="G21" s="4">
        <v>4200</v>
      </c>
      <c r="H21" s="5" t="s">
        <v>20</v>
      </c>
      <c r="I21" s="5">
        <f aca="true" t="shared" si="1" ref="I21:I30">payoff($N2,K$2:K$11)</f>
        <v>25</v>
      </c>
      <c r="J21" s="5">
        <f aca="true" t="shared" si="2" ref="J21:J30">payoff($N2,L$2:L$11)</f>
        <v>66</v>
      </c>
      <c r="K21" s="5">
        <f aca="true" t="shared" si="3" ref="K21:K30">payoff($N2,M$2:M$11)</f>
        <v>22</v>
      </c>
      <c r="L21" s="5">
        <v>0.12</v>
      </c>
      <c r="M21" s="9" t="s">
        <v>20</v>
      </c>
      <c r="N21" s="9">
        <v>0</v>
      </c>
      <c r="O21" s="9">
        <v>28</v>
      </c>
      <c r="P21" s="9">
        <f>O21+0.01</f>
        <v>28.01</v>
      </c>
      <c r="Q21" s="9">
        <v>26</v>
      </c>
      <c r="R21" s="9">
        <f>Q21+0.01</f>
        <v>26.01</v>
      </c>
      <c r="S21" s="9">
        <v>25</v>
      </c>
      <c r="T21" s="9">
        <f aca="true" t="shared" si="4" ref="T21:T30">S21+0.01</f>
        <v>25.01</v>
      </c>
      <c r="U21" s="12" t="s">
        <v>20</v>
      </c>
      <c r="V21" s="12">
        <v>0</v>
      </c>
      <c r="W21" s="12" t="s">
        <v>175</v>
      </c>
      <c r="X21" s="12" t="s">
        <v>175</v>
      </c>
      <c r="Y21" s="12" t="s">
        <v>175</v>
      </c>
    </row>
    <row r="22" spans="1:25" ht="11.25">
      <c r="A22" s="4" t="s">
        <v>21</v>
      </c>
      <c r="B22" s="4">
        <v>316</v>
      </c>
      <c r="C22" s="4">
        <v>78</v>
      </c>
      <c r="D22" s="4">
        <v>78</v>
      </c>
      <c r="E22" s="4">
        <v>0</v>
      </c>
      <c r="F22" s="4">
        <v>0</v>
      </c>
      <c r="G22" s="4">
        <v>0</v>
      </c>
      <c r="H22" s="5" t="s">
        <v>14</v>
      </c>
      <c r="I22" s="5">
        <f t="shared" si="1"/>
        <v>68</v>
      </c>
      <c r="J22" s="5">
        <f t="shared" si="2"/>
        <v>20</v>
      </c>
      <c r="K22" s="5">
        <f t="shared" si="3"/>
        <v>10</v>
      </c>
      <c r="L22" s="5">
        <v>0.12</v>
      </c>
      <c r="M22" s="9" t="s">
        <v>14</v>
      </c>
      <c r="N22" s="9">
        <v>0</v>
      </c>
      <c r="O22" s="9">
        <v>28</v>
      </c>
      <c r="P22" s="9">
        <f aca="true" t="shared" si="5" ref="P22:R30">O22+0.01</f>
        <v>28.01</v>
      </c>
      <c r="Q22" s="9">
        <v>26</v>
      </c>
      <c r="R22" s="9">
        <f t="shared" si="5"/>
        <v>26.01</v>
      </c>
      <c r="S22" s="9">
        <v>25</v>
      </c>
      <c r="T22" s="9">
        <f t="shared" si="4"/>
        <v>25.01</v>
      </c>
      <c r="U22" s="12" t="s">
        <v>14</v>
      </c>
      <c r="V22" s="12">
        <v>0</v>
      </c>
      <c r="W22" s="12" t="s">
        <v>175</v>
      </c>
      <c r="X22" s="12" t="s">
        <v>175</v>
      </c>
      <c r="Y22" s="12" t="s">
        <v>175</v>
      </c>
    </row>
    <row r="23" spans="1:25" ht="11.25">
      <c r="A23" s="4" t="s">
        <v>22</v>
      </c>
      <c r="B23" s="4">
        <v>24</v>
      </c>
      <c r="C23" s="4">
        <v>100</v>
      </c>
      <c r="D23" s="4">
        <v>24</v>
      </c>
      <c r="E23" s="4">
        <v>0</v>
      </c>
      <c r="F23" s="4">
        <v>0</v>
      </c>
      <c r="G23" s="4">
        <v>0</v>
      </c>
      <c r="H23" s="5" t="s">
        <v>15</v>
      </c>
      <c r="I23" s="5">
        <f t="shared" si="1"/>
        <v>30</v>
      </c>
      <c r="J23" s="5">
        <f t="shared" si="2"/>
        <v>65</v>
      </c>
      <c r="K23" s="5">
        <f t="shared" si="3"/>
        <v>20</v>
      </c>
      <c r="L23" s="5">
        <v>0.12</v>
      </c>
      <c r="M23" s="9" t="s">
        <v>15</v>
      </c>
      <c r="N23" s="9">
        <v>0</v>
      </c>
      <c r="O23" s="9">
        <v>28</v>
      </c>
      <c r="P23" s="9">
        <f t="shared" si="5"/>
        <v>28.01</v>
      </c>
      <c r="Q23" s="9">
        <v>26</v>
      </c>
      <c r="R23" s="9">
        <f t="shared" si="5"/>
        <v>26.01</v>
      </c>
      <c r="S23" s="9">
        <v>25</v>
      </c>
      <c r="T23" s="9">
        <f t="shared" si="4"/>
        <v>25.01</v>
      </c>
      <c r="U23" s="12" t="s">
        <v>15</v>
      </c>
      <c r="V23" s="12">
        <v>0</v>
      </c>
      <c r="W23" s="12" t="s">
        <v>175</v>
      </c>
      <c r="X23" s="12" t="s">
        <v>175</v>
      </c>
      <c r="Y23" s="12" t="s">
        <v>175</v>
      </c>
    </row>
    <row r="24" spans="1:25" ht="11.25">
      <c r="A24" s="4" t="s">
        <v>42</v>
      </c>
      <c r="B24" s="4">
        <v>52</v>
      </c>
      <c r="C24" s="4">
        <v>52</v>
      </c>
      <c r="D24" s="4">
        <v>210</v>
      </c>
      <c r="E24" s="4">
        <v>0</v>
      </c>
      <c r="F24" s="4">
        <v>0</v>
      </c>
      <c r="G24" s="4">
        <v>0</v>
      </c>
      <c r="H24" s="5" t="s">
        <v>16</v>
      </c>
      <c r="I24" s="5">
        <f t="shared" si="1"/>
        <v>32</v>
      </c>
      <c r="J24" s="5">
        <f t="shared" si="2"/>
        <v>65</v>
      </c>
      <c r="K24" s="5">
        <f t="shared" si="3"/>
        <v>10</v>
      </c>
      <c r="L24" s="5">
        <v>0.12</v>
      </c>
      <c r="M24" s="9" t="s">
        <v>16</v>
      </c>
      <c r="N24" s="9">
        <v>0</v>
      </c>
      <c r="O24" s="9">
        <v>28</v>
      </c>
      <c r="P24" s="9">
        <f t="shared" si="5"/>
        <v>28.01</v>
      </c>
      <c r="Q24" s="9">
        <v>26</v>
      </c>
      <c r="R24" s="9">
        <f t="shared" si="5"/>
        <v>26.01</v>
      </c>
      <c r="S24" s="9">
        <v>25</v>
      </c>
      <c r="T24" s="9">
        <f t="shared" si="4"/>
        <v>25.01</v>
      </c>
      <c r="U24" s="12" t="s">
        <v>16</v>
      </c>
      <c r="V24" s="12">
        <v>0</v>
      </c>
      <c r="W24" s="12" t="s">
        <v>175</v>
      </c>
      <c r="X24" s="12" t="s">
        <v>175</v>
      </c>
      <c r="Y24" s="12" t="s">
        <v>175</v>
      </c>
    </row>
    <row r="25" spans="1:25" ht="11.25">
      <c r="A25" s="4" t="s">
        <v>23</v>
      </c>
      <c r="B25" s="4">
        <v>2</v>
      </c>
      <c r="C25" s="4">
        <v>2</v>
      </c>
      <c r="D25" s="4">
        <v>2</v>
      </c>
      <c r="E25" s="4">
        <v>2</v>
      </c>
      <c r="F25" s="4">
        <v>2</v>
      </c>
      <c r="G25" s="4">
        <v>2</v>
      </c>
      <c r="H25" s="5" t="s">
        <v>17</v>
      </c>
      <c r="I25" s="5">
        <f t="shared" si="1"/>
        <v>75</v>
      </c>
      <c r="J25" s="5">
        <f t="shared" si="2"/>
        <v>20</v>
      </c>
      <c r="K25" s="5">
        <f t="shared" si="3"/>
        <v>10</v>
      </c>
      <c r="L25" s="5">
        <v>0.12</v>
      </c>
      <c r="M25" s="9" t="s">
        <v>17</v>
      </c>
      <c r="N25" s="9">
        <v>0</v>
      </c>
      <c r="O25" s="9">
        <v>28</v>
      </c>
      <c r="P25" s="9">
        <f t="shared" si="5"/>
        <v>28.01</v>
      </c>
      <c r="Q25" s="9">
        <v>26</v>
      </c>
      <c r="R25" s="9">
        <f t="shared" si="5"/>
        <v>26.01</v>
      </c>
      <c r="S25" s="9">
        <v>25</v>
      </c>
      <c r="T25" s="9">
        <f t="shared" si="4"/>
        <v>25.01</v>
      </c>
      <c r="U25" s="12" t="s">
        <v>17</v>
      </c>
      <c r="V25" s="12">
        <v>0</v>
      </c>
      <c r="W25" s="12" t="s">
        <v>175</v>
      </c>
      <c r="X25" s="12" t="s">
        <v>175</v>
      </c>
      <c r="Y25" s="12" t="s">
        <v>175</v>
      </c>
    </row>
    <row r="26" spans="1:25" ht="11.25">
      <c r="A26" s="4" t="s">
        <v>24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  <c r="H26" s="5" t="s">
        <v>18</v>
      </c>
      <c r="I26" s="5">
        <f t="shared" si="1"/>
        <v>75</v>
      </c>
      <c r="J26" s="5">
        <f t="shared" si="2"/>
        <v>20</v>
      </c>
      <c r="K26" s="5">
        <f t="shared" si="3"/>
        <v>10</v>
      </c>
      <c r="L26" s="5">
        <v>0.12</v>
      </c>
      <c r="M26" s="9" t="s">
        <v>18</v>
      </c>
      <c r="N26" s="9">
        <v>0</v>
      </c>
      <c r="O26" s="9">
        <v>28</v>
      </c>
      <c r="P26" s="9">
        <f t="shared" si="5"/>
        <v>28.01</v>
      </c>
      <c r="Q26" s="9">
        <v>26</v>
      </c>
      <c r="R26" s="9">
        <f t="shared" si="5"/>
        <v>26.01</v>
      </c>
      <c r="S26" s="9">
        <v>25</v>
      </c>
      <c r="T26" s="9">
        <f t="shared" si="4"/>
        <v>25.01</v>
      </c>
      <c r="U26" s="12" t="s">
        <v>18</v>
      </c>
      <c r="V26" s="12">
        <v>0</v>
      </c>
      <c r="W26" s="12" t="s">
        <v>175</v>
      </c>
      <c r="X26" s="12" t="s">
        <v>175</v>
      </c>
      <c r="Y26" s="12" t="s">
        <v>175</v>
      </c>
    </row>
    <row r="27" spans="1:25" ht="11.25">
      <c r="A27" s="4" t="s">
        <v>44</v>
      </c>
      <c r="B27" s="4">
        <v>2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5" t="s">
        <v>19</v>
      </c>
      <c r="I27" s="5">
        <f t="shared" si="1"/>
        <v>25</v>
      </c>
      <c r="J27" s="5">
        <f t="shared" si="2"/>
        <v>66</v>
      </c>
      <c r="K27" s="5">
        <f t="shared" si="3"/>
        <v>22</v>
      </c>
      <c r="L27" s="5">
        <v>0.12</v>
      </c>
      <c r="M27" s="9" t="s">
        <v>19</v>
      </c>
      <c r="N27" s="9">
        <v>0</v>
      </c>
      <c r="O27" s="9">
        <v>28</v>
      </c>
      <c r="P27" s="9">
        <f t="shared" si="5"/>
        <v>28.01</v>
      </c>
      <c r="Q27" s="9">
        <v>26</v>
      </c>
      <c r="R27" s="9">
        <f t="shared" si="5"/>
        <v>26.01</v>
      </c>
      <c r="S27" s="9">
        <v>25</v>
      </c>
      <c r="T27" s="9">
        <f t="shared" si="4"/>
        <v>25.01</v>
      </c>
      <c r="U27" s="12" t="s">
        <v>19</v>
      </c>
      <c r="V27" s="12">
        <v>0</v>
      </c>
      <c r="W27" s="12" t="s">
        <v>175</v>
      </c>
      <c r="X27" s="12" t="s">
        <v>175</v>
      </c>
      <c r="Y27" s="12" t="s">
        <v>175</v>
      </c>
    </row>
    <row r="28" spans="1:25" ht="11.25">
      <c r="A28" s="4" t="s">
        <v>25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 t="s">
        <v>39</v>
      </c>
      <c r="I28" s="5">
        <f t="shared" si="1"/>
        <v>25</v>
      </c>
      <c r="J28" s="5">
        <f t="shared" si="2"/>
        <v>66</v>
      </c>
      <c r="K28" s="5">
        <f t="shared" si="3"/>
        <v>22</v>
      </c>
      <c r="L28" s="5">
        <v>0.12</v>
      </c>
      <c r="M28" s="9" t="s">
        <v>39</v>
      </c>
      <c r="N28" s="9">
        <v>0</v>
      </c>
      <c r="O28" s="9">
        <v>28</v>
      </c>
      <c r="P28" s="9">
        <f t="shared" si="5"/>
        <v>28.01</v>
      </c>
      <c r="Q28" s="9">
        <v>26</v>
      </c>
      <c r="R28" s="9">
        <f t="shared" si="5"/>
        <v>26.01</v>
      </c>
      <c r="S28" s="9">
        <v>25</v>
      </c>
      <c r="T28" s="9">
        <f t="shared" si="4"/>
        <v>25.01</v>
      </c>
      <c r="U28" s="12" t="s">
        <v>39</v>
      </c>
      <c r="V28" s="12">
        <v>0</v>
      </c>
      <c r="W28" s="12" t="s">
        <v>175</v>
      </c>
      <c r="X28" s="12" t="s">
        <v>175</v>
      </c>
      <c r="Y28" s="12" t="s">
        <v>175</v>
      </c>
    </row>
    <row r="29" spans="1:25" ht="11.25">
      <c r="A29" s="4" t="s">
        <v>26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 t="s">
        <v>70</v>
      </c>
      <c r="I29" s="5">
        <f t="shared" si="1"/>
        <v>32</v>
      </c>
      <c r="J29" s="5">
        <f t="shared" si="2"/>
        <v>65</v>
      </c>
      <c r="K29" s="5">
        <f t="shared" si="3"/>
        <v>10</v>
      </c>
      <c r="L29" s="5">
        <v>0.12</v>
      </c>
      <c r="M29" s="9" t="s">
        <v>70</v>
      </c>
      <c r="N29" s="8">
        <v>0</v>
      </c>
      <c r="O29" s="9">
        <v>28</v>
      </c>
      <c r="P29" s="9">
        <f t="shared" si="5"/>
        <v>28.01</v>
      </c>
      <c r="Q29" s="9">
        <v>26</v>
      </c>
      <c r="R29" s="9">
        <f t="shared" si="5"/>
        <v>26.01</v>
      </c>
      <c r="S29" s="9">
        <v>25</v>
      </c>
      <c r="T29" s="9">
        <f t="shared" si="4"/>
        <v>25.01</v>
      </c>
      <c r="U29" s="12" t="s">
        <v>70</v>
      </c>
      <c r="V29" s="12">
        <v>0</v>
      </c>
      <c r="W29" s="12" t="s">
        <v>175</v>
      </c>
      <c r="X29" s="12" t="s">
        <v>175</v>
      </c>
      <c r="Y29" s="12" t="s">
        <v>175</v>
      </c>
    </row>
    <row r="30" spans="1:25" ht="11.25">
      <c r="A30" s="4" t="s">
        <v>27</v>
      </c>
      <c r="B30" s="4">
        <v>10000</v>
      </c>
      <c r="C30" s="4">
        <v>10000</v>
      </c>
      <c r="D30" s="4">
        <v>10000</v>
      </c>
      <c r="E30" s="4">
        <v>10000</v>
      </c>
      <c r="F30" s="4">
        <v>10000</v>
      </c>
      <c r="G30" s="4">
        <v>10000</v>
      </c>
      <c r="H30" s="5" t="s">
        <v>71</v>
      </c>
      <c r="I30" s="5">
        <f t="shared" si="1"/>
        <v>5</v>
      </c>
      <c r="J30" s="5">
        <f t="shared" si="2"/>
        <v>5</v>
      </c>
      <c r="K30" s="5">
        <f t="shared" si="3"/>
        <v>55</v>
      </c>
      <c r="L30" s="5">
        <v>0.12</v>
      </c>
      <c r="M30" s="9" t="s">
        <v>71</v>
      </c>
      <c r="N30" s="9">
        <v>0</v>
      </c>
      <c r="O30" s="9">
        <v>28</v>
      </c>
      <c r="P30" s="9">
        <f t="shared" si="5"/>
        <v>28.01</v>
      </c>
      <c r="Q30" s="9">
        <v>26</v>
      </c>
      <c r="R30" s="9">
        <f t="shared" si="5"/>
        <v>26.01</v>
      </c>
      <c r="S30" s="9">
        <v>25</v>
      </c>
      <c r="T30" s="9">
        <f t="shared" si="4"/>
        <v>25.01</v>
      </c>
      <c r="U30" s="12" t="s">
        <v>71</v>
      </c>
      <c r="V30" s="12">
        <v>0</v>
      </c>
      <c r="W30" s="12" t="s">
        <v>175</v>
      </c>
      <c r="X30" s="12" t="s">
        <v>175</v>
      </c>
      <c r="Y30" s="12" t="s">
        <v>175</v>
      </c>
    </row>
    <row r="31" spans="1:7" ht="11.25">
      <c r="A31" s="4" t="s">
        <v>28</v>
      </c>
      <c r="B31" s="4">
        <v>10</v>
      </c>
      <c r="C31" s="4">
        <v>10</v>
      </c>
      <c r="D31" s="4">
        <v>10</v>
      </c>
      <c r="E31" s="4">
        <v>10</v>
      </c>
      <c r="F31" s="4">
        <v>10</v>
      </c>
      <c r="G31" s="4">
        <v>10</v>
      </c>
    </row>
    <row r="32" spans="1:7" ht="11.25">
      <c r="A32" s="4" t="s">
        <v>29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ht="11.25">
      <c r="A33" s="4" t="s">
        <v>30</v>
      </c>
      <c r="B33" s="4">
        <v>0.002105031</v>
      </c>
      <c r="C33" s="4">
        <v>0.002105031</v>
      </c>
      <c r="D33" s="4">
        <v>0.002105031</v>
      </c>
      <c r="E33" s="4">
        <v>0.0012820149999999998</v>
      </c>
      <c r="F33" s="4">
        <v>0.0012820149999999998</v>
      </c>
      <c r="G33" s="4">
        <v>0.0012820149999999998</v>
      </c>
    </row>
    <row r="34" spans="1:7" ht="11.25">
      <c r="A34" s="4" t="s">
        <v>31</v>
      </c>
      <c r="B34" s="4">
        <v>-1.1051412749999999E-07</v>
      </c>
      <c r="C34" s="4">
        <v>-1.1051412749999999E-07</v>
      </c>
      <c r="D34" s="4">
        <v>-1.1051412749999999E-07</v>
      </c>
      <c r="E34" s="4">
        <v>-2.8204329999999998E-08</v>
      </c>
      <c r="F34" s="4">
        <v>-2.8204329999999998E-08</v>
      </c>
      <c r="G34" s="4">
        <v>-2.8204329999999998E-08</v>
      </c>
    </row>
    <row r="35" spans="1:7" ht="11.25">
      <c r="A35" s="4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ht="11.25">
      <c r="A36" s="4" t="s">
        <v>33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11.25">
      <c r="A37" s="4" t="s">
        <v>34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11.25">
      <c r="A38" s="4" t="s">
        <v>35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ht="11.25">
      <c r="A39" s="4" t="s">
        <v>36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AI7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7.5" style="0" customWidth="1"/>
    <col min="23" max="23" width="21.33203125" style="0" customWidth="1"/>
  </cols>
  <sheetData>
    <row r="1" spans="1:35" ht="11.25">
      <c r="A1" s="6" t="s">
        <v>1</v>
      </c>
      <c r="B1" s="6">
        <v>3</v>
      </c>
      <c r="C1" s="3" t="s">
        <v>37</v>
      </c>
      <c r="D1" s="3" t="s">
        <v>80</v>
      </c>
      <c r="E1" s="3" t="s">
        <v>81</v>
      </c>
      <c r="F1" s="3" t="s">
        <v>82</v>
      </c>
      <c r="H1" s="1"/>
      <c r="K1" t="s">
        <v>79</v>
      </c>
      <c r="N1" t="s">
        <v>78</v>
      </c>
      <c r="AD1" t="s">
        <v>78</v>
      </c>
      <c r="AE1" t="s">
        <v>178</v>
      </c>
      <c r="AF1" t="s">
        <v>178</v>
      </c>
      <c r="AG1" t="s">
        <v>178</v>
      </c>
      <c r="AH1" t="s">
        <v>178</v>
      </c>
      <c r="AI1" t="s">
        <v>178</v>
      </c>
    </row>
    <row r="2" spans="1:35" ht="11.25">
      <c r="A2" s="6" t="s">
        <v>0</v>
      </c>
      <c r="B2" s="6">
        <v>10</v>
      </c>
      <c r="C2" s="3" t="s">
        <v>52</v>
      </c>
      <c r="D2" s="3" t="s">
        <v>62</v>
      </c>
      <c r="E2" s="3" t="s">
        <v>62</v>
      </c>
      <c r="F2" s="3" t="s">
        <v>62</v>
      </c>
      <c r="H2" s="1"/>
      <c r="K2">
        <v>5</v>
      </c>
      <c r="L2">
        <v>4</v>
      </c>
      <c r="M2">
        <v>55</v>
      </c>
      <c r="N2">
        <f aca="true" ca="1" t="shared" si="0" ref="N2:N11">INT(1+RAND()*10)</f>
        <v>5</v>
      </c>
      <c r="AC2">
        <v>1</v>
      </c>
      <c r="AD2">
        <f>+N$2</f>
        <v>5</v>
      </c>
      <c r="AE2">
        <f aca="true" ca="1" t="shared" si="1" ref="AE2:AI11">INT(1+RAND()*10)</f>
        <v>9</v>
      </c>
      <c r="AF2">
        <f ca="1" t="shared" si="1"/>
        <v>9</v>
      </c>
      <c r="AG2">
        <f ca="1" t="shared" si="1"/>
        <v>4</v>
      </c>
      <c r="AH2">
        <f ca="1" t="shared" si="1"/>
        <v>4</v>
      </c>
      <c r="AI2">
        <f ca="1" t="shared" si="1"/>
        <v>3</v>
      </c>
    </row>
    <row r="3" spans="1:35" ht="11.25">
      <c r="A3" s="6" t="s">
        <v>2</v>
      </c>
      <c r="B3" s="6">
        <v>1</v>
      </c>
      <c r="C3" s="3" t="s">
        <v>38</v>
      </c>
      <c r="D3" s="3" t="s">
        <v>9</v>
      </c>
      <c r="E3" s="3" t="s">
        <v>9</v>
      </c>
      <c r="F3" s="3" t="s">
        <v>9</v>
      </c>
      <c r="H3" s="1"/>
      <c r="K3">
        <v>5</v>
      </c>
      <c r="L3">
        <v>5</v>
      </c>
      <c r="M3">
        <v>55</v>
      </c>
      <c r="N3">
        <f ca="1" t="shared" si="0"/>
        <v>6</v>
      </c>
      <c r="AC3">
        <v>2</v>
      </c>
      <c r="AD3">
        <f>+N$2</f>
        <v>5</v>
      </c>
      <c r="AE3">
        <f ca="1" t="shared" si="1"/>
        <v>4</v>
      </c>
      <c r="AF3">
        <f ca="1" t="shared" si="1"/>
        <v>3</v>
      </c>
      <c r="AG3">
        <f ca="1" t="shared" si="1"/>
        <v>9</v>
      </c>
      <c r="AH3">
        <f ca="1" t="shared" si="1"/>
        <v>5</v>
      </c>
      <c r="AI3">
        <f ca="1" t="shared" si="1"/>
        <v>3</v>
      </c>
    </row>
    <row r="4" spans="1:35" ht="11.25">
      <c r="A4" s="6" t="s">
        <v>3</v>
      </c>
      <c r="B4" s="6">
        <v>300</v>
      </c>
      <c r="C4" s="3" t="s">
        <v>46</v>
      </c>
      <c r="D4" s="3">
        <v>1</v>
      </c>
      <c r="E4" s="3">
        <v>1</v>
      </c>
      <c r="F4" s="3">
        <v>1</v>
      </c>
      <c r="H4" s="1"/>
      <c r="K4">
        <v>5</v>
      </c>
      <c r="L4">
        <v>10</v>
      </c>
      <c r="M4">
        <v>49</v>
      </c>
      <c r="N4">
        <f ca="1" t="shared" si="0"/>
        <v>7</v>
      </c>
      <c r="AC4">
        <v>3</v>
      </c>
      <c r="AD4">
        <f>+N$2</f>
        <v>5</v>
      </c>
      <c r="AE4">
        <f ca="1" t="shared" si="1"/>
        <v>5</v>
      </c>
      <c r="AF4">
        <f ca="1" t="shared" si="1"/>
        <v>10</v>
      </c>
      <c r="AG4">
        <f ca="1" t="shared" si="1"/>
        <v>4</v>
      </c>
      <c r="AH4">
        <f ca="1" t="shared" si="1"/>
        <v>4</v>
      </c>
      <c r="AI4">
        <f ca="1" t="shared" si="1"/>
        <v>10</v>
      </c>
    </row>
    <row r="5" spans="1:35" ht="11.25">
      <c r="A5" s="6" t="s">
        <v>4</v>
      </c>
      <c r="B5" s="6">
        <v>60</v>
      </c>
      <c r="C5" s="3" t="s">
        <v>47</v>
      </c>
      <c r="D5" s="3">
        <v>1</v>
      </c>
      <c r="E5" s="3">
        <v>1</v>
      </c>
      <c r="F5" s="3">
        <v>1</v>
      </c>
      <c r="H5" s="1"/>
      <c r="K5">
        <v>24</v>
      </c>
      <c r="L5">
        <v>21</v>
      </c>
      <c r="M5">
        <v>22</v>
      </c>
      <c r="N5">
        <f ca="1" t="shared" si="0"/>
        <v>6</v>
      </c>
      <c r="AC5">
        <v>4</v>
      </c>
      <c r="AD5">
        <f>+N$2</f>
        <v>5</v>
      </c>
      <c r="AE5">
        <f ca="1" t="shared" si="1"/>
        <v>5</v>
      </c>
      <c r="AF5">
        <f ca="1" t="shared" si="1"/>
        <v>1</v>
      </c>
      <c r="AG5">
        <f ca="1" t="shared" si="1"/>
        <v>9</v>
      </c>
      <c r="AH5">
        <f ca="1" t="shared" si="1"/>
        <v>4</v>
      </c>
      <c r="AI5">
        <f ca="1" t="shared" si="1"/>
        <v>8</v>
      </c>
    </row>
    <row r="6" spans="1:35" ht="11.25">
      <c r="A6" s="6" t="s">
        <v>5</v>
      </c>
      <c r="B6" s="6">
        <v>6</v>
      </c>
      <c r="C6" s="3" t="s">
        <v>55</v>
      </c>
      <c r="D6" s="3" t="s">
        <v>49</v>
      </c>
      <c r="E6" s="3" t="s">
        <v>49</v>
      </c>
      <c r="F6" s="3" t="s">
        <v>49</v>
      </c>
      <c r="H6" s="1"/>
      <c r="K6">
        <v>25</v>
      </c>
      <c r="L6">
        <v>66</v>
      </c>
      <c r="M6">
        <v>22</v>
      </c>
      <c r="N6">
        <f ca="1" t="shared" si="0"/>
        <v>8</v>
      </c>
      <c r="AC6">
        <v>5</v>
      </c>
      <c r="AD6">
        <f>+N$2</f>
        <v>5</v>
      </c>
      <c r="AE6">
        <f ca="1" t="shared" si="1"/>
        <v>6</v>
      </c>
      <c r="AF6">
        <f ca="1" t="shared" si="1"/>
        <v>4</v>
      </c>
      <c r="AG6">
        <f ca="1" t="shared" si="1"/>
        <v>1</v>
      </c>
      <c r="AH6">
        <f ca="1" t="shared" si="1"/>
        <v>3</v>
      </c>
      <c r="AI6">
        <f ca="1" t="shared" si="1"/>
        <v>9</v>
      </c>
    </row>
    <row r="7" spans="1:35" ht="11.25">
      <c r="A7" s="6" t="s">
        <v>6</v>
      </c>
      <c r="B7" s="6">
        <v>10</v>
      </c>
      <c r="C7" s="3" t="s">
        <v>48</v>
      </c>
      <c r="D7" s="3" t="s">
        <v>40</v>
      </c>
      <c r="E7" s="3" t="s">
        <v>40</v>
      </c>
      <c r="F7" s="3" t="s">
        <v>40</v>
      </c>
      <c r="H7" s="1"/>
      <c r="K7">
        <v>30</v>
      </c>
      <c r="L7">
        <v>65</v>
      </c>
      <c r="M7">
        <v>20</v>
      </c>
      <c r="N7">
        <f ca="1" t="shared" si="0"/>
        <v>10</v>
      </c>
      <c r="AC7">
        <v>6</v>
      </c>
      <c r="AD7">
        <f>+N$3</f>
        <v>6</v>
      </c>
      <c r="AE7">
        <f ca="1" t="shared" si="1"/>
        <v>2</v>
      </c>
      <c r="AF7">
        <f ca="1" t="shared" si="1"/>
        <v>1</v>
      </c>
      <c r="AG7">
        <f ca="1" t="shared" si="1"/>
        <v>7</v>
      </c>
      <c r="AH7">
        <f ca="1" t="shared" si="1"/>
        <v>4</v>
      </c>
      <c r="AI7">
        <f ca="1" t="shared" si="1"/>
        <v>10</v>
      </c>
    </row>
    <row r="8" spans="1:35" ht="11.25">
      <c r="A8" s="6" t="s">
        <v>7</v>
      </c>
      <c r="B8" s="6">
        <v>5</v>
      </c>
      <c r="C8" s="3" t="s">
        <v>66</v>
      </c>
      <c r="D8" s="3" t="s">
        <v>49</v>
      </c>
      <c r="E8" s="3" t="s">
        <v>77</v>
      </c>
      <c r="F8" s="3" t="s">
        <v>77</v>
      </c>
      <c r="H8" s="1"/>
      <c r="K8">
        <v>32</v>
      </c>
      <c r="L8">
        <v>65</v>
      </c>
      <c r="M8">
        <v>10</v>
      </c>
      <c r="N8">
        <f ca="1" t="shared" si="0"/>
        <v>4</v>
      </c>
      <c r="AC8">
        <v>7</v>
      </c>
      <c r="AD8">
        <f>+N$3</f>
        <v>6</v>
      </c>
      <c r="AE8">
        <f ca="1" t="shared" si="1"/>
        <v>2</v>
      </c>
      <c r="AF8">
        <f ca="1" t="shared" si="1"/>
        <v>5</v>
      </c>
      <c r="AG8">
        <f ca="1" t="shared" si="1"/>
        <v>10</v>
      </c>
      <c r="AH8">
        <f ca="1" t="shared" si="1"/>
        <v>2</v>
      </c>
      <c r="AI8">
        <f ca="1" t="shared" si="1"/>
        <v>4</v>
      </c>
    </row>
    <row r="9" spans="1:35" ht="11.25">
      <c r="A9" s="6" t="s">
        <v>51</v>
      </c>
      <c r="B9" s="13" t="s">
        <v>49</v>
      </c>
      <c r="C9" s="3"/>
      <c r="D9" s="3"/>
      <c r="E9" s="3"/>
      <c r="F9" s="3"/>
      <c r="H9" s="1"/>
      <c r="K9">
        <v>68</v>
      </c>
      <c r="L9">
        <v>20</v>
      </c>
      <c r="M9">
        <v>10</v>
      </c>
      <c r="N9">
        <f ca="1" t="shared" si="0"/>
        <v>3</v>
      </c>
      <c r="AC9">
        <v>8</v>
      </c>
      <c r="AD9">
        <f>+N$3</f>
        <v>6</v>
      </c>
      <c r="AE9">
        <f ca="1" t="shared" si="1"/>
        <v>9</v>
      </c>
      <c r="AF9">
        <f ca="1" t="shared" si="1"/>
        <v>7</v>
      </c>
      <c r="AG9">
        <f ca="1" t="shared" si="1"/>
        <v>9</v>
      </c>
      <c r="AH9">
        <f ca="1" t="shared" si="1"/>
        <v>7</v>
      </c>
      <c r="AI9">
        <f ca="1" t="shared" si="1"/>
        <v>8</v>
      </c>
    </row>
    <row r="10" spans="1:35" ht="11.25">
      <c r="A10" s="6" t="s">
        <v>67</v>
      </c>
      <c r="B10" s="6"/>
      <c r="C10" s="3"/>
      <c r="D10" s="3"/>
      <c r="E10" s="3"/>
      <c r="F10" s="3"/>
      <c r="H10" s="1"/>
      <c r="K10">
        <v>75</v>
      </c>
      <c r="L10">
        <v>20</v>
      </c>
      <c r="M10">
        <v>10</v>
      </c>
      <c r="N10">
        <f ca="1" t="shared" si="0"/>
        <v>3</v>
      </c>
      <c r="AC10">
        <v>9</v>
      </c>
      <c r="AD10">
        <f>+N$3</f>
        <v>6</v>
      </c>
      <c r="AE10">
        <f ca="1" t="shared" si="1"/>
        <v>5</v>
      </c>
      <c r="AF10">
        <f ca="1" t="shared" si="1"/>
        <v>10</v>
      </c>
      <c r="AG10">
        <f ca="1" t="shared" si="1"/>
        <v>5</v>
      </c>
      <c r="AH10">
        <f ca="1" t="shared" si="1"/>
        <v>6</v>
      </c>
      <c r="AI10">
        <f ca="1" t="shared" si="1"/>
        <v>3</v>
      </c>
    </row>
    <row r="11" spans="1:35" ht="11.25">
      <c r="A11" s="6" t="s">
        <v>72</v>
      </c>
      <c r="B11" s="6">
        <v>5</v>
      </c>
      <c r="C11" s="3"/>
      <c r="D11" s="3"/>
      <c r="E11" s="3"/>
      <c r="F11" s="3"/>
      <c r="H11" s="1"/>
      <c r="K11">
        <v>75</v>
      </c>
      <c r="L11">
        <v>20</v>
      </c>
      <c r="M11">
        <v>10</v>
      </c>
      <c r="N11">
        <f ca="1" t="shared" si="0"/>
        <v>9</v>
      </c>
      <c r="AC11">
        <v>10</v>
      </c>
      <c r="AD11">
        <f>+N$3</f>
        <v>6</v>
      </c>
      <c r="AE11">
        <f ca="1" t="shared" si="1"/>
        <v>8</v>
      </c>
      <c r="AF11">
        <f ca="1" t="shared" si="1"/>
        <v>3</v>
      </c>
      <c r="AG11">
        <f ca="1" t="shared" si="1"/>
        <v>5</v>
      </c>
      <c r="AH11">
        <f ca="1" t="shared" si="1"/>
        <v>6</v>
      </c>
      <c r="AI11">
        <f ca="1" t="shared" si="1"/>
        <v>3</v>
      </c>
    </row>
    <row r="12" spans="1:35" ht="11.25">
      <c r="A12" s="6" t="s">
        <v>68</v>
      </c>
      <c r="B12" s="6">
        <v>70</v>
      </c>
      <c r="C12" s="3"/>
      <c r="D12" s="3"/>
      <c r="E12" s="3"/>
      <c r="F12" s="3"/>
      <c r="H12" s="1"/>
      <c r="I12" s="1"/>
      <c r="AC12">
        <v>11</v>
      </c>
      <c r="AD12">
        <f>+N$4</f>
        <v>7</v>
      </c>
      <c r="AE12">
        <f aca="true" ca="1" t="shared" si="2" ref="AE12:AI17">INT(1+RAND()*10)</f>
        <v>9</v>
      </c>
      <c r="AF12">
        <f ca="1" t="shared" si="2"/>
        <v>1</v>
      </c>
      <c r="AG12">
        <f ca="1" t="shared" si="2"/>
        <v>5</v>
      </c>
      <c r="AH12">
        <f ca="1" t="shared" si="2"/>
        <v>9</v>
      </c>
      <c r="AI12">
        <f ca="1" t="shared" si="2"/>
        <v>6</v>
      </c>
    </row>
    <row r="13" spans="1:35" ht="11.25">
      <c r="A13" s="6"/>
      <c r="B13" s="6"/>
      <c r="C13" s="3"/>
      <c r="D13" s="3"/>
      <c r="E13" s="3"/>
      <c r="F13" s="3"/>
      <c r="H13" s="1"/>
      <c r="I13" s="1"/>
      <c r="AC13">
        <v>12</v>
      </c>
      <c r="AD13">
        <f>+N$4</f>
        <v>7</v>
      </c>
      <c r="AE13">
        <f ca="1" t="shared" si="2"/>
        <v>3</v>
      </c>
      <c r="AF13">
        <f ca="1" t="shared" si="2"/>
        <v>6</v>
      </c>
      <c r="AG13">
        <f ca="1" t="shared" si="2"/>
        <v>8</v>
      </c>
      <c r="AH13">
        <f ca="1" t="shared" si="2"/>
        <v>8</v>
      </c>
      <c r="AI13">
        <f ca="1" t="shared" si="2"/>
        <v>6</v>
      </c>
    </row>
    <row r="14" spans="1:35" ht="11.25">
      <c r="A14" s="6"/>
      <c r="B14" s="6"/>
      <c r="C14" s="3"/>
      <c r="D14" s="3"/>
      <c r="E14" s="3"/>
      <c r="F14" s="3"/>
      <c r="H14" s="1"/>
      <c r="I14" s="1"/>
      <c r="AC14">
        <v>13</v>
      </c>
      <c r="AD14">
        <f>+N$4</f>
        <v>7</v>
      </c>
      <c r="AE14">
        <f ca="1" t="shared" si="2"/>
        <v>10</v>
      </c>
      <c r="AF14">
        <f ca="1" t="shared" si="2"/>
        <v>7</v>
      </c>
      <c r="AG14">
        <f ca="1" t="shared" si="2"/>
        <v>10</v>
      </c>
      <c r="AH14">
        <f ca="1" t="shared" si="2"/>
        <v>1</v>
      </c>
      <c r="AI14">
        <f ca="1" t="shared" si="2"/>
        <v>8</v>
      </c>
    </row>
    <row r="15" spans="1:35" ht="11.25">
      <c r="A15" s="6"/>
      <c r="B15" s="6"/>
      <c r="C15" s="3"/>
      <c r="D15" s="3"/>
      <c r="E15" s="3"/>
      <c r="F15" s="3"/>
      <c r="H15" s="1"/>
      <c r="I15" s="1"/>
      <c r="AC15">
        <v>14</v>
      </c>
      <c r="AD15">
        <f>+N$4</f>
        <v>7</v>
      </c>
      <c r="AE15">
        <f ca="1" t="shared" si="2"/>
        <v>9</v>
      </c>
      <c r="AF15">
        <f ca="1" t="shared" si="2"/>
        <v>2</v>
      </c>
      <c r="AG15">
        <f ca="1" t="shared" si="2"/>
        <v>8</v>
      </c>
      <c r="AH15">
        <f ca="1" t="shared" si="2"/>
        <v>7</v>
      </c>
      <c r="AI15">
        <f ca="1" t="shared" si="2"/>
        <v>6</v>
      </c>
    </row>
    <row r="16" spans="1:35" ht="11.25">
      <c r="A16" s="6"/>
      <c r="B16" s="6"/>
      <c r="C16" s="3"/>
      <c r="D16" s="3"/>
      <c r="E16" s="3"/>
      <c r="F16" s="3"/>
      <c r="H16" s="1"/>
      <c r="I16" s="1"/>
      <c r="AC16">
        <v>15</v>
      </c>
      <c r="AD16">
        <f>+N$4</f>
        <v>7</v>
      </c>
      <c r="AE16">
        <f ca="1" t="shared" si="2"/>
        <v>3</v>
      </c>
      <c r="AF16">
        <f ca="1" t="shared" si="2"/>
        <v>5</v>
      </c>
      <c r="AG16">
        <f ca="1" t="shared" si="2"/>
        <v>1</v>
      </c>
      <c r="AH16">
        <f ca="1" t="shared" si="2"/>
        <v>3</v>
      </c>
      <c r="AI16">
        <f ca="1" t="shared" si="2"/>
        <v>5</v>
      </c>
    </row>
    <row r="17" spans="1:35" ht="11.25">
      <c r="A17" s="6" t="s">
        <v>111</v>
      </c>
      <c r="B17" s="6" t="s">
        <v>77</v>
      </c>
      <c r="C17" s="3"/>
      <c r="D17" s="3"/>
      <c r="E17" s="3"/>
      <c r="F17" s="3"/>
      <c r="H17" s="1"/>
      <c r="I17" s="1"/>
      <c r="AC17">
        <v>16</v>
      </c>
      <c r="AD17">
        <f>+N$5</f>
        <v>6</v>
      </c>
      <c r="AE17">
        <f ca="1" t="shared" si="2"/>
        <v>7</v>
      </c>
      <c r="AF17">
        <f ca="1" t="shared" si="2"/>
        <v>3</v>
      </c>
      <c r="AG17">
        <f ca="1" t="shared" si="2"/>
        <v>2</v>
      </c>
      <c r="AH17">
        <f ca="1" t="shared" si="2"/>
        <v>9</v>
      </c>
      <c r="AI17">
        <f ca="1" t="shared" si="2"/>
        <v>1</v>
      </c>
    </row>
    <row r="18" spans="1:35" ht="11.25">
      <c r="A18" s="6"/>
      <c r="B18" s="6"/>
      <c r="C18" s="3"/>
      <c r="D18" s="3"/>
      <c r="E18" s="3"/>
      <c r="F18" s="3"/>
      <c r="H18" s="1"/>
      <c r="I18" s="1"/>
      <c r="AC18">
        <v>17</v>
      </c>
      <c r="AD18">
        <f>+N$5</f>
        <v>6</v>
      </c>
      <c r="AE18">
        <f aca="true" ca="1" t="shared" si="3" ref="AE18:AI33">INT(1+RAND()*10)</f>
        <v>8</v>
      </c>
      <c r="AF18">
        <f ca="1" t="shared" si="3"/>
        <v>2</v>
      </c>
      <c r="AG18">
        <f ca="1" t="shared" si="3"/>
        <v>9</v>
      </c>
      <c r="AH18">
        <f ca="1" t="shared" si="3"/>
        <v>8</v>
      </c>
      <c r="AI18">
        <f ca="1" t="shared" si="3"/>
        <v>5</v>
      </c>
    </row>
    <row r="19" spans="1:35" ht="11.25">
      <c r="A19" s="6"/>
      <c r="B19" s="6"/>
      <c r="C19" s="3"/>
      <c r="D19" s="3"/>
      <c r="E19" s="3"/>
      <c r="F19" s="3"/>
      <c r="H19" s="1"/>
      <c r="I19" s="1"/>
      <c r="AC19">
        <v>18</v>
      </c>
      <c r="AD19">
        <f>+N$5</f>
        <v>6</v>
      </c>
      <c r="AE19">
        <f ca="1" t="shared" si="3"/>
        <v>1</v>
      </c>
      <c r="AF19">
        <f ca="1" t="shared" si="3"/>
        <v>6</v>
      </c>
      <c r="AG19">
        <f ca="1" t="shared" si="3"/>
        <v>6</v>
      </c>
      <c r="AH19">
        <f ca="1" t="shared" si="3"/>
        <v>4</v>
      </c>
      <c r="AI19">
        <f ca="1" t="shared" si="3"/>
        <v>7</v>
      </c>
    </row>
    <row r="20" spans="1:35" ht="45">
      <c r="A20" s="4" t="s">
        <v>54</v>
      </c>
      <c r="B20" s="4" t="s">
        <v>12</v>
      </c>
      <c r="C20" s="4" t="s">
        <v>13</v>
      </c>
      <c r="D20" s="4" t="s">
        <v>83</v>
      </c>
      <c r="E20" s="4" t="s">
        <v>84</v>
      </c>
      <c r="F20" s="4" t="s">
        <v>85</v>
      </c>
      <c r="G20" s="4" t="s">
        <v>86</v>
      </c>
      <c r="H20" s="7" t="s">
        <v>56</v>
      </c>
      <c r="I20" s="5" t="s">
        <v>10</v>
      </c>
      <c r="J20" s="5" t="s">
        <v>11</v>
      </c>
      <c r="K20" s="5" t="s">
        <v>41</v>
      </c>
      <c r="L20" s="5" t="s">
        <v>53</v>
      </c>
      <c r="M20" s="10" t="s">
        <v>63</v>
      </c>
      <c r="N20" s="10" t="s">
        <v>65</v>
      </c>
      <c r="O20" s="10" t="s">
        <v>93</v>
      </c>
      <c r="P20" s="10" t="s">
        <v>95</v>
      </c>
      <c r="Q20" s="10" t="s">
        <v>96</v>
      </c>
      <c r="R20" s="10" t="s">
        <v>94</v>
      </c>
      <c r="S20" s="10" t="s">
        <v>172</v>
      </c>
      <c r="T20" s="10" t="s">
        <v>173</v>
      </c>
      <c r="U20" s="12" t="s">
        <v>66</v>
      </c>
      <c r="V20" s="12" t="s">
        <v>73</v>
      </c>
      <c r="W20" s="12" t="s">
        <v>74</v>
      </c>
      <c r="X20" s="12" t="s">
        <v>179</v>
      </c>
      <c r="Y20" s="12" t="s">
        <v>180</v>
      </c>
      <c r="Z20" s="12" t="s">
        <v>181</v>
      </c>
      <c r="AA20" s="12" t="s">
        <v>182</v>
      </c>
      <c r="AC20">
        <v>19</v>
      </c>
      <c r="AD20">
        <f>+N$5</f>
        <v>6</v>
      </c>
      <c r="AE20">
        <f ca="1" t="shared" si="3"/>
        <v>9</v>
      </c>
      <c r="AF20">
        <f ca="1" t="shared" si="3"/>
        <v>8</v>
      </c>
      <c r="AG20">
        <f ca="1" t="shared" si="3"/>
        <v>7</v>
      </c>
      <c r="AH20">
        <f ca="1" t="shared" si="3"/>
        <v>6</v>
      </c>
      <c r="AI20">
        <f ca="1" t="shared" si="3"/>
        <v>10</v>
      </c>
    </row>
    <row r="21" spans="1:35" ht="11.25">
      <c r="A21" s="4" t="s">
        <v>8</v>
      </c>
      <c r="B21" s="4">
        <v>-8084</v>
      </c>
      <c r="C21" s="4">
        <v>-3354</v>
      </c>
      <c r="D21" s="4">
        <v>-5364</v>
      </c>
      <c r="E21" s="4">
        <v>4200</v>
      </c>
      <c r="F21" s="4">
        <v>4200</v>
      </c>
      <c r="G21" s="4">
        <v>4200</v>
      </c>
      <c r="H21" s="5" t="s">
        <v>20</v>
      </c>
      <c r="I21" s="5">
        <f>ca2payoff($N2,K$2:K$11)</f>
        <v>25</v>
      </c>
      <c r="J21" s="5">
        <f>ca2payoff($N2,L$2:L$11)</f>
        <v>66</v>
      </c>
      <c r="K21" s="5">
        <f>ca2payoff($N2,M$2:M$11)</f>
        <v>22</v>
      </c>
      <c r="L21" s="5">
        <v>0.12</v>
      </c>
      <c r="M21" s="10"/>
      <c r="N21" s="10"/>
      <c r="O21" s="10"/>
      <c r="P21" s="10"/>
      <c r="Q21" s="10"/>
      <c r="R21" s="10"/>
      <c r="S21" s="10"/>
      <c r="T21" s="10"/>
      <c r="U21" s="12" t="s">
        <v>20</v>
      </c>
      <c r="V21" s="12">
        <v>0</v>
      </c>
      <c r="W21" s="29" t="str">
        <f>ca2clue($AD2,AE2,K$2:K$11)</f>
        <v>Not expansion</v>
      </c>
      <c r="X21" s="29" t="str">
        <f>ca2clue($AD2,AF2,L$2:L$11)</f>
        <v>Not expansion</v>
      </c>
      <c r="Y21" s="29" t="str">
        <f>ca2clue($AD2,AG2,M$2:M$11)</f>
        <v>Not normal 4</v>
      </c>
      <c r="Z21" s="29" t="str">
        <f>ca2clue($AD2,AH2,N$2:N$11)</f>
        <v>Not normal 4</v>
      </c>
      <c r="AA21" s="29" t="str">
        <f>ca2clue($AD2,AI2,O$2:O$11)</f>
        <v>Not mild recession</v>
      </c>
      <c r="AC21">
        <v>20</v>
      </c>
      <c r="AD21">
        <f>+N$5</f>
        <v>6</v>
      </c>
      <c r="AE21">
        <f ca="1" t="shared" si="3"/>
        <v>4</v>
      </c>
      <c r="AF21">
        <f ca="1" t="shared" si="3"/>
        <v>1</v>
      </c>
      <c r="AG21">
        <f ca="1" t="shared" si="3"/>
        <v>1</v>
      </c>
      <c r="AH21">
        <f ca="1" t="shared" si="3"/>
        <v>4</v>
      </c>
      <c r="AI21">
        <f ca="1" t="shared" si="3"/>
        <v>4</v>
      </c>
    </row>
    <row r="22" spans="1:35" ht="11.25">
      <c r="A22" s="4" t="s">
        <v>21</v>
      </c>
      <c r="B22" s="4">
        <v>316</v>
      </c>
      <c r="C22" s="4">
        <v>78</v>
      </c>
      <c r="D22" s="4">
        <v>78</v>
      </c>
      <c r="E22" s="4">
        <v>0</v>
      </c>
      <c r="F22" s="4">
        <v>0</v>
      </c>
      <c r="G22" s="4">
        <v>0</v>
      </c>
      <c r="H22" s="5" t="s">
        <v>14</v>
      </c>
      <c r="I22" s="5">
        <f>ca2payoff($N3,K$2:K$11)</f>
        <v>30</v>
      </c>
      <c r="J22" s="5">
        <f aca="true" t="shared" si="4" ref="J22:J30">ca2payoff($N3,L$2:L$11)</f>
        <v>65</v>
      </c>
      <c r="K22" s="5">
        <f aca="true" t="shared" si="5" ref="K22:K30">ca2payoff($N3,M$2:M$11)</f>
        <v>20</v>
      </c>
      <c r="L22" s="5">
        <v>0.12</v>
      </c>
      <c r="M22" s="10"/>
      <c r="N22" s="10"/>
      <c r="O22" s="10"/>
      <c r="P22" s="10"/>
      <c r="Q22" s="10"/>
      <c r="R22" s="10"/>
      <c r="S22" s="10"/>
      <c r="T22" s="10"/>
      <c r="U22" s="17"/>
      <c r="V22" s="17">
        <f ca="1">+$B$4*RAND()*0.2</f>
        <v>28.43764399661754</v>
      </c>
      <c r="W22" s="29" t="str">
        <f aca="true" t="shared" si="6" ref="W22:W70">ca2clue($AD3,AE3,K$2:K$11)</f>
        <v>Not normal 4</v>
      </c>
      <c r="X22" s="29" t="str">
        <f aca="true" t="shared" si="7" ref="X22:X70">ca2clue($AD3,AF3,L$2:L$11)</f>
        <v>Not mild recession</v>
      </c>
      <c r="Y22" s="29" t="str">
        <f aca="true" t="shared" si="8" ref="Y22:Y70">ca2clue($AD3,AG3,M$2:M$11)</f>
        <v>Not expansion</v>
      </c>
      <c r="Z22" s="29">
        <f aca="true" t="shared" si="9" ref="Z22:Z70">ca2clue($AD3,AH3,N$2:N$11)</f>
      </c>
      <c r="AA22" s="29" t="str">
        <f aca="true" t="shared" si="10" ref="AA22:AA70">ca2clue($AD3,AI3,O$2:O$11)</f>
        <v>Not mild recession</v>
      </c>
      <c r="AC22">
        <v>21</v>
      </c>
      <c r="AD22">
        <f>+N$6</f>
        <v>8</v>
      </c>
      <c r="AE22">
        <f ca="1" t="shared" si="3"/>
        <v>3</v>
      </c>
      <c r="AF22">
        <f ca="1" t="shared" si="3"/>
        <v>8</v>
      </c>
      <c r="AG22">
        <f ca="1" t="shared" si="3"/>
        <v>8</v>
      </c>
      <c r="AH22">
        <f ca="1" t="shared" si="3"/>
        <v>1</v>
      </c>
      <c r="AI22">
        <f ca="1" t="shared" si="3"/>
        <v>2</v>
      </c>
    </row>
    <row r="23" spans="1:35" ht="11.25">
      <c r="A23" s="4" t="s">
        <v>22</v>
      </c>
      <c r="B23" s="4">
        <v>24</v>
      </c>
      <c r="C23" s="4">
        <v>100</v>
      </c>
      <c r="D23" s="4">
        <v>24</v>
      </c>
      <c r="E23" s="4">
        <v>0</v>
      </c>
      <c r="F23" s="4">
        <v>0</v>
      </c>
      <c r="G23" s="4">
        <v>0</v>
      </c>
      <c r="H23" s="5" t="s">
        <v>15</v>
      </c>
      <c r="I23" s="5">
        <f aca="true" t="shared" si="11" ref="I23:I30">ca2payoff($N4,K$2:K$11)</f>
        <v>32</v>
      </c>
      <c r="J23" s="5">
        <f t="shared" si="4"/>
        <v>65</v>
      </c>
      <c r="K23" s="5">
        <f t="shared" si="5"/>
        <v>10</v>
      </c>
      <c r="L23" s="5">
        <v>0.12</v>
      </c>
      <c r="M23" s="10"/>
      <c r="N23" s="10"/>
      <c r="O23" s="10"/>
      <c r="P23" s="10"/>
      <c r="Q23" s="10"/>
      <c r="R23" s="10"/>
      <c r="S23" s="10"/>
      <c r="T23" s="10"/>
      <c r="U23" s="17"/>
      <c r="V23" s="17">
        <f>+V22+$B$4*0.2</f>
        <v>88.43764399661754</v>
      </c>
      <c r="W23" s="29">
        <f t="shared" si="6"/>
      </c>
      <c r="X23" s="29" t="str">
        <f t="shared" si="7"/>
        <v>Not strong expansion</v>
      </c>
      <c r="Y23" s="29" t="str">
        <f t="shared" si="8"/>
        <v>Not normal 4</v>
      </c>
      <c r="Z23" s="29" t="str">
        <f t="shared" si="9"/>
        <v>Not normal 4</v>
      </c>
      <c r="AA23" s="29" t="str">
        <f t="shared" si="10"/>
        <v>Not strong expansion</v>
      </c>
      <c r="AC23">
        <v>22</v>
      </c>
      <c r="AD23">
        <f>+N$6</f>
        <v>8</v>
      </c>
      <c r="AE23">
        <f ca="1" t="shared" si="3"/>
        <v>10</v>
      </c>
      <c r="AF23">
        <f ca="1" t="shared" si="3"/>
        <v>6</v>
      </c>
      <c r="AG23">
        <f ca="1" t="shared" si="3"/>
        <v>4</v>
      </c>
      <c r="AH23">
        <f ca="1" t="shared" si="3"/>
        <v>4</v>
      </c>
      <c r="AI23">
        <f ca="1" t="shared" si="3"/>
        <v>6</v>
      </c>
    </row>
    <row r="24" spans="1:35" ht="11.25">
      <c r="A24" s="4" t="s">
        <v>42</v>
      </c>
      <c r="B24" s="4">
        <v>52</v>
      </c>
      <c r="C24" s="4">
        <v>52</v>
      </c>
      <c r="D24" s="4">
        <v>210</v>
      </c>
      <c r="E24" s="4">
        <v>0</v>
      </c>
      <c r="F24" s="4">
        <v>0</v>
      </c>
      <c r="G24" s="4">
        <v>0</v>
      </c>
      <c r="H24" s="5" t="s">
        <v>16</v>
      </c>
      <c r="I24" s="5">
        <f t="shared" si="11"/>
        <v>30</v>
      </c>
      <c r="J24" s="5">
        <f t="shared" si="4"/>
        <v>65</v>
      </c>
      <c r="K24" s="5">
        <f t="shared" si="5"/>
        <v>20</v>
      </c>
      <c r="L24" s="5">
        <v>0.12</v>
      </c>
      <c r="M24" s="10"/>
      <c r="N24" s="10"/>
      <c r="O24" s="10"/>
      <c r="P24" s="10"/>
      <c r="Q24" s="10"/>
      <c r="R24" s="10"/>
      <c r="S24" s="10"/>
      <c r="T24" s="10"/>
      <c r="U24" s="17"/>
      <c r="V24" s="17">
        <f>+V23+$B$4*0.2</f>
        <v>148.43764399661754</v>
      </c>
      <c r="W24" s="29">
        <f t="shared" si="6"/>
      </c>
      <c r="X24" s="29" t="str">
        <f t="shared" si="7"/>
        <v>Not deep recession</v>
      </c>
      <c r="Y24" s="29" t="str">
        <f t="shared" si="8"/>
        <v>Not expansion</v>
      </c>
      <c r="Z24" s="29" t="str">
        <f t="shared" si="9"/>
        <v>Not normal 4</v>
      </c>
      <c r="AA24" s="29" t="str">
        <f t="shared" si="10"/>
        <v>Not mild expansion</v>
      </c>
      <c r="AC24">
        <v>23</v>
      </c>
      <c r="AD24">
        <f>+N$6</f>
        <v>8</v>
      </c>
      <c r="AE24">
        <f ca="1" t="shared" si="3"/>
        <v>7</v>
      </c>
      <c r="AF24">
        <f ca="1" t="shared" si="3"/>
        <v>2</v>
      </c>
      <c r="AG24">
        <f ca="1" t="shared" si="3"/>
        <v>9</v>
      </c>
      <c r="AH24">
        <f ca="1" t="shared" si="3"/>
        <v>10</v>
      </c>
      <c r="AI24">
        <f ca="1" t="shared" si="3"/>
        <v>5</v>
      </c>
    </row>
    <row r="25" spans="1:35" ht="11.25">
      <c r="A25" s="4" t="s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 t="s">
        <v>17</v>
      </c>
      <c r="I25" s="5">
        <f t="shared" si="11"/>
        <v>68</v>
      </c>
      <c r="J25" s="5">
        <f t="shared" si="4"/>
        <v>20</v>
      </c>
      <c r="K25" s="5">
        <f t="shared" si="5"/>
        <v>10</v>
      </c>
      <c r="L25" s="5">
        <v>0.12</v>
      </c>
      <c r="M25" s="10"/>
      <c r="N25" s="10"/>
      <c r="O25" s="10"/>
      <c r="P25" s="10"/>
      <c r="Q25" s="10"/>
      <c r="R25" s="10"/>
      <c r="S25" s="10"/>
      <c r="T25" s="10"/>
      <c r="U25" s="17"/>
      <c r="V25" s="17">
        <f>+V24+$B$4*0.2</f>
        <v>208.43764399661754</v>
      </c>
      <c r="W25" s="29" t="str">
        <f t="shared" si="6"/>
        <v>Not normal 6</v>
      </c>
      <c r="X25" s="29" t="str">
        <f t="shared" si="7"/>
        <v>Not normal 4</v>
      </c>
      <c r="Y25" s="29" t="str">
        <f t="shared" si="8"/>
        <v>Not deep recession</v>
      </c>
      <c r="Z25" s="29" t="str">
        <f t="shared" si="9"/>
        <v>Not mild recession</v>
      </c>
      <c r="AA25" s="29" t="str">
        <f t="shared" si="10"/>
        <v>Not expansion</v>
      </c>
      <c r="AC25">
        <v>24</v>
      </c>
      <c r="AD25">
        <f>+N$6</f>
        <v>8</v>
      </c>
      <c r="AE25">
        <f ca="1" t="shared" si="3"/>
        <v>10</v>
      </c>
      <c r="AF25">
        <f ca="1" t="shared" si="3"/>
        <v>5</v>
      </c>
      <c r="AG25">
        <f ca="1" t="shared" si="3"/>
        <v>7</v>
      </c>
      <c r="AH25">
        <f ca="1" t="shared" si="3"/>
        <v>10</v>
      </c>
      <c r="AI25">
        <f ca="1" t="shared" si="3"/>
        <v>9</v>
      </c>
    </row>
    <row r="26" spans="1:35" ht="11.25">
      <c r="A26" s="4" t="s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5" t="s">
        <v>18</v>
      </c>
      <c r="I26" s="5">
        <f t="shared" si="11"/>
        <v>75</v>
      </c>
      <c r="J26" s="5">
        <f t="shared" si="4"/>
        <v>20</v>
      </c>
      <c r="K26" s="5">
        <f t="shared" si="5"/>
        <v>10</v>
      </c>
      <c r="L26" s="5">
        <v>0.12</v>
      </c>
      <c r="M26" s="10"/>
      <c r="N26" s="10"/>
      <c r="O26" s="10"/>
      <c r="P26" s="10"/>
      <c r="Q26" s="10"/>
      <c r="R26" s="10"/>
      <c r="S26" s="10"/>
      <c r="T26" s="10"/>
      <c r="U26" s="16" t="s">
        <v>14</v>
      </c>
      <c r="V26" s="16">
        <v>0</v>
      </c>
      <c r="W26" s="29" t="str">
        <f t="shared" si="6"/>
        <v>Not recession</v>
      </c>
      <c r="X26" s="29" t="str">
        <f t="shared" si="7"/>
        <v>Not deep recession</v>
      </c>
      <c r="Y26" s="29" t="str">
        <f t="shared" si="8"/>
        <v>Not normal 7</v>
      </c>
      <c r="Z26" s="29" t="str">
        <f t="shared" si="9"/>
        <v>Not normal 4</v>
      </c>
      <c r="AA26" s="29" t="str">
        <f t="shared" si="10"/>
        <v>Not strong expansion</v>
      </c>
      <c r="AC26">
        <v>25</v>
      </c>
      <c r="AD26">
        <f>+N$6</f>
        <v>8</v>
      </c>
      <c r="AE26">
        <f ca="1" t="shared" si="3"/>
        <v>2</v>
      </c>
      <c r="AF26">
        <f ca="1" t="shared" si="3"/>
        <v>1</v>
      </c>
      <c r="AG26">
        <f ca="1" t="shared" si="3"/>
        <v>9</v>
      </c>
      <c r="AH26">
        <f ca="1" t="shared" si="3"/>
        <v>7</v>
      </c>
      <c r="AI26">
        <f ca="1" t="shared" si="3"/>
        <v>10</v>
      </c>
    </row>
    <row r="27" spans="1:35" ht="11.25">
      <c r="A27" s="4" t="s">
        <v>44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5" t="s">
        <v>19</v>
      </c>
      <c r="I27" s="5">
        <f t="shared" si="11"/>
        <v>24</v>
      </c>
      <c r="J27" s="5">
        <f t="shared" si="4"/>
        <v>21</v>
      </c>
      <c r="K27" s="5">
        <f t="shared" si="5"/>
        <v>22</v>
      </c>
      <c r="L27" s="5">
        <v>0.12</v>
      </c>
      <c r="M27" s="10"/>
      <c r="N27" s="10"/>
      <c r="O27" s="10"/>
      <c r="P27" s="10"/>
      <c r="Q27" s="10"/>
      <c r="R27" s="10"/>
      <c r="S27" s="10"/>
      <c r="T27" s="10"/>
      <c r="U27" s="17"/>
      <c r="V27" s="17">
        <f ca="1">+$B$4*RAND()*0.2</f>
        <v>41.7418661339049</v>
      </c>
      <c r="W27" s="29" t="str">
        <f t="shared" si="6"/>
        <v>Not recession</v>
      </c>
      <c r="X27" s="29" t="str">
        <f t="shared" si="7"/>
        <v>Not normal 5</v>
      </c>
      <c r="Y27" s="29" t="str">
        <f t="shared" si="8"/>
        <v>Not strong expansion</v>
      </c>
      <c r="Z27" s="29" t="str">
        <f t="shared" si="9"/>
        <v>Not recession</v>
      </c>
      <c r="AA27" s="29" t="str">
        <f t="shared" si="10"/>
        <v>Not normal 4</v>
      </c>
      <c r="AC27">
        <v>26</v>
      </c>
      <c r="AD27">
        <f>+N$7</f>
        <v>10</v>
      </c>
      <c r="AE27">
        <f ca="1" t="shared" si="3"/>
        <v>4</v>
      </c>
      <c r="AF27">
        <f ca="1" t="shared" si="3"/>
        <v>10</v>
      </c>
      <c r="AG27">
        <f ca="1" t="shared" si="3"/>
        <v>6</v>
      </c>
      <c r="AH27">
        <f ca="1" t="shared" si="3"/>
        <v>5</v>
      </c>
      <c r="AI27">
        <f ca="1" t="shared" si="3"/>
        <v>6</v>
      </c>
    </row>
    <row r="28" spans="1:35" ht="11.25">
      <c r="A28" s="4" t="s">
        <v>25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 t="s">
        <v>39</v>
      </c>
      <c r="I28" s="5">
        <f t="shared" si="11"/>
        <v>5</v>
      </c>
      <c r="J28" s="5">
        <f t="shared" si="4"/>
        <v>10</v>
      </c>
      <c r="K28" s="5">
        <f t="shared" si="5"/>
        <v>49</v>
      </c>
      <c r="L28" s="5">
        <v>0.12</v>
      </c>
      <c r="M28" s="10"/>
      <c r="N28" s="10"/>
      <c r="O28" s="10"/>
      <c r="P28" s="10"/>
      <c r="Q28" s="10"/>
      <c r="R28" s="10"/>
      <c r="S28" s="10"/>
      <c r="T28" s="10"/>
      <c r="U28" s="17"/>
      <c r="V28" s="17">
        <f>+V27+$B$4*0.2</f>
        <v>101.74186613390489</v>
      </c>
      <c r="W28" s="29" t="str">
        <f t="shared" si="6"/>
        <v>Not expansion</v>
      </c>
      <c r="X28" s="29" t="str">
        <f t="shared" si="7"/>
        <v>Not normal 7</v>
      </c>
      <c r="Y28" s="29" t="str">
        <f t="shared" si="8"/>
        <v>Not expansion</v>
      </c>
      <c r="Z28" s="29" t="str">
        <f t="shared" si="9"/>
        <v>Not normal 7</v>
      </c>
      <c r="AA28" s="29" t="str">
        <f t="shared" si="10"/>
        <v>Not mild expansion</v>
      </c>
      <c r="AC28">
        <v>27</v>
      </c>
      <c r="AD28">
        <f>+N$7</f>
        <v>10</v>
      </c>
      <c r="AE28">
        <f ca="1" t="shared" si="3"/>
        <v>9</v>
      </c>
      <c r="AF28">
        <f ca="1" t="shared" si="3"/>
        <v>5</v>
      </c>
      <c r="AG28">
        <f ca="1" t="shared" si="3"/>
        <v>6</v>
      </c>
      <c r="AH28">
        <f ca="1" t="shared" si="3"/>
        <v>5</v>
      </c>
      <c r="AI28">
        <f ca="1" t="shared" si="3"/>
        <v>4</v>
      </c>
    </row>
    <row r="29" spans="1:35" ht="11.25">
      <c r="A29" s="4" t="s">
        <v>26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 t="s">
        <v>70</v>
      </c>
      <c r="I29" s="5">
        <f t="shared" si="11"/>
        <v>5</v>
      </c>
      <c r="J29" s="5">
        <f t="shared" si="4"/>
        <v>10</v>
      </c>
      <c r="K29" s="5">
        <f t="shared" si="5"/>
        <v>49</v>
      </c>
      <c r="L29" s="5">
        <v>0.12</v>
      </c>
      <c r="M29" s="10"/>
      <c r="N29" s="10"/>
      <c r="O29" s="10"/>
      <c r="P29" s="10"/>
      <c r="Q29" s="10"/>
      <c r="R29" s="10"/>
      <c r="S29" s="10"/>
      <c r="T29" s="10"/>
      <c r="U29" s="17"/>
      <c r="V29" s="17">
        <f>+V28+$B$4*0.2</f>
        <v>161.7418661339049</v>
      </c>
      <c r="W29" s="29" t="str">
        <f t="shared" si="6"/>
        <v>Not normal 5</v>
      </c>
      <c r="X29" s="29" t="str">
        <f t="shared" si="7"/>
        <v>Not strong expansion</v>
      </c>
      <c r="Y29" s="29" t="str">
        <f t="shared" si="8"/>
        <v>Not normal 5</v>
      </c>
      <c r="Z29" s="29">
        <f t="shared" si="9"/>
      </c>
      <c r="AA29" s="29" t="str">
        <f t="shared" si="10"/>
        <v>Not mild recession</v>
      </c>
      <c r="AC29">
        <v>28</v>
      </c>
      <c r="AD29">
        <f>+N$7</f>
        <v>10</v>
      </c>
      <c r="AE29">
        <f ca="1" t="shared" si="3"/>
        <v>9</v>
      </c>
      <c r="AF29">
        <f ca="1" t="shared" si="3"/>
        <v>7</v>
      </c>
      <c r="AG29">
        <f ca="1" t="shared" si="3"/>
        <v>9</v>
      </c>
      <c r="AH29">
        <f ca="1" t="shared" si="3"/>
        <v>4</v>
      </c>
      <c r="AI29">
        <f ca="1" t="shared" si="3"/>
        <v>6</v>
      </c>
    </row>
    <row r="30" spans="1:35" ht="11.25">
      <c r="A30" s="4" t="s">
        <v>27</v>
      </c>
      <c r="B30" s="4">
        <v>10000</v>
      </c>
      <c r="C30" s="4">
        <v>10000</v>
      </c>
      <c r="D30" s="4">
        <v>10000</v>
      </c>
      <c r="E30" s="4">
        <v>10000</v>
      </c>
      <c r="F30" s="4">
        <v>10000</v>
      </c>
      <c r="G30" s="4">
        <v>10000</v>
      </c>
      <c r="H30" s="5" t="s">
        <v>71</v>
      </c>
      <c r="I30" s="5">
        <f t="shared" si="11"/>
        <v>75</v>
      </c>
      <c r="J30" s="5">
        <f t="shared" si="4"/>
        <v>20</v>
      </c>
      <c r="K30" s="5">
        <f t="shared" si="5"/>
        <v>10</v>
      </c>
      <c r="L30" s="5">
        <v>0.12</v>
      </c>
      <c r="M30" s="10"/>
      <c r="N30" s="10"/>
      <c r="O30" s="10"/>
      <c r="P30" s="10"/>
      <c r="Q30" s="10"/>
      <c r="R30" s="10"/>
      <c r="S30" s="10"/>
      <c r="T30" s="10"/>
      <c r="U30" s="17"/>
      <c r="V30" s="17">
        <f>+V29+$B$4*0.2</f>
        <v>221.7418661339049</v>
      </c>
      <c r="W30" s="29" t="str">
        <f t="shared" si="6"/>
        <v>Not mild expansion</v>
      </c>
      <c r="X30" s="29" t="str">
        <f t="shared" si="7"/>
        <v>Not mild recession</v>
      </c>
      <c r="Y30" s="29" t="str">
        <f t="shared" si="8"/>
        <v>Not normal 5</v>
      </c>
      <c r="Z30" s="29">
        <f t="shared" si="9"/>
      </c>
      <c r="AA30" s="29" t="str">
        <f t="shared" si="10"/>
        <v>Not mild recession</v>
      </c>
      <c r="AC30">
        <v>29</v>
      </c>
      <c r="AD30">
        <f>+N$7</f>
        <v>10</v>
      </c>
      <c r="AE30">
        <f ca="1" t="shared" si="3"/>
        <v>3</v>
      </c>
      <c r="AF30">
        <f ca="1" t="shared" si="3"/>
        <v>9</v>
      </c>
      <c r="AG30">
        <f ca="1" t="shared" si="3"/>
        <v>5</v>
      </c>
      <c r="AH30">
        <f ca="1" t="shared" si="3"/>
        <v>6</v>
      </c>
      <c r="AI30">
        <f ca="1" t="shared" si="3"/>
        <v>3</v>
      </c>
    </row>
    <row r="31" spans="1:35" ht="11.25">
      <c r="A31" s="4" t="s">
        <v>28</v>
      </c>
      <c r="B31" s="4">
        <v>10</v>
      </c>
      <c r="C31" s="4">
        <v>10</v>
      </c>
      <c r="D31" s="4">
        <v>10</v>
      </c>
      <c r="E31" s="4">
        <v>10</v>
      </c>
      <c r="F31" s="4">
        <v>10</v>
      </c>
      <c r="G31" s="4">
        <v>10</v>
      </c>
      <c r="U31" s="16" t="s">
        <v>15</v>
      </c>
      <c r="V31" s="16">
        <v>0</v>
      </c>
      <c r="W31" s="29" t="str">
        <f t="shared" si="6"/>
        <v>Not expansion</v>
      </c>
      <c r="X31" s="29" t="str">
        <f t="shared" si="7"/>
        <v>Not deep recession</v>
      </c>
      <c r="Y31" s="29" t="str">
        <f t="shared" si="8"/>
        <v>Not normal 5</v>
      </c>
      <c r="Z31" s="29" t="str">
        <f t="shared" si="9"/>
        <v>Not expansion</v>
      </c>
      <c r="AA31" s="29" t="str">
        <f t="shared" si="10"/>
        <v>Not normal 6</v>
      </c>
      <c r="AC31">
        <v>30</v>
      </c>
      <c r="AD31">
        <f>+N$7</f>
        <v>10</v>
      </c>
      <c r="AE31">
        <f ca="1" t="shared" si="3"/>
        <v>9</v>
      </c>
      <c r="AF31">
        <f ca="1" t="shared" si="3"/>
        <v>8</v>
      </c>
      <c r="AG31">
        <f ca="1" t="shared" si="3"/>
        <v>8</v>
      </c>
      <c r="AH31">
        <f ca="1" t="shared" si="3"/>
        <v>9</v>
      </c>
      <c r="AI31">
        <f ca="1" t="shared" si="3"/>
        <v>8</v>
      </c>
    </row>
    <row r="32" spans="1:35" ht="11.25">
      <c r="A32" s="4" t="s">
        <v>29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U32" s="17"/>
      <c r="V32" s="17">
        <f ca="1">+$B$4*RAND()*0.2</f>
        <v>20.580997618213026</v>
      </c>
      <c r="W32" s="29" t="str">
        <f t="shared" si="6"/>
        <v>Not mild recession</v>
      </c>
      <c r="X32" s="29" t="str">
        <f t="shared" si="7"/>
        <v>Not normal 6</v>
      </c>
      <c r="Y32" s="29" t="str">
        <f t="shared" si="8"/>
        <v>Not mild expansion</v>
      </c>
      <c r="Z32" s="29" t="str">
        <f t="shared" si="9"/>
        <v>Not mild expansion</v>
      </c>
      <c r="AA32" s="29" t="str">
        <f t="shared" si="10"/>
        <v>Not normal 6</v>
      </c>
      <c r="AC32">
        <v>31</v>
      </c>
      <c r="AD32">
        <f>+N$8</f>
        <v>4</v>
      </c>
      <c r="AE32">
        <f ca="1" t="shared" si="3"/>
        <v>6</v>
      </c>
      <c r="AF32">
        <f ca="1" t="shared" si="3"/>
        <v>9</v>
      </c>
      <c r="AG32">
        <f ca="1" t="shared" si="3"/>
        <v>6</v>
      </c>
      <c r="AH32">
        <f ca="1" t="shared" si="3"/>
        <v>7</v>
      </c>
      <c r="AI32">
        <f ca="1" t="shared" si="3"/>
        <v>2</v>
      </c>
    </row>
    <row r="33" spans="1:35" ht="11.25">
      <c r="A33" s="4" t="s">
        <v>30</v>
      </c>
      <c r="B33" s="4">
        <v>0.002105031</v>
      </c>
      <c r="C33" s="4">
        <v>0.002105031</v>
      </c>
      <c r="D33" s="4">
        <v>0.002105031</v>
      </c>
      <c r="E33" s="4">
        <v>0.0012820149999999998</v>
      </c>
      <c r="F33" s="4">
        <v>0.0012820149999999998</v>
      </c>
      <c r="G33" s="4">
        <v>0.0012820149999999998</v>
      </c>
      <c r="U33" s="17"/>
      <c r="V33" s="17">
        <f>+V32+$B$4*0.2</f>
        <v>80.58099761821302</v>
      </c>
      <c r="W33" s="29" t="str">
        <f t="shared" si="6"/>
        <v>Not strong expansion</v>
      </c>
      <c r="X33" s="29">
        <f t="shared" si="7"/>
      </c>
      <c r="Y33" s="29" t="str">
        <f t="shared" si="8"/>
        <v>Not strong expansion</v>
      </c>
      <c r="Z33" s="29" t="str">
        <f t="shared" si="9"/>
        <v>Not deep recession</v>
      </c>
      <c r="AA33" s="29" t="str">
        <f t="shared" si="10"/>
        <v>Not mild expansion</v>
      </c>
      <c r="AC33">
        <v>32</v>
      </c>
      <c r="AD33">
        <f>+N$8</f>
        <v>4</v>
      </c>
      <c r="AE33">
        <f ca="1" t="shared" si="3"/>
        <v>8</v>
      </c>
      <c r="AF33">
        <f ca="1" t="shared" si="3"/>
        <v>2</v>
      </c>
      <c r="AG33">
        <f ca="1" t="shared" si="3"/>
        <v>5</v>
      </c>
      <c r="AH33">
        <f ca="1" t="shared" si="3"/>
        <v>4</v>
      </c>
      <c r="AI33">
        <f ca="1" t="shared" si="3"/>
        <v>4</v>
      </c>
    </row>
    <row r="34" spans="1:35" ht="11.25">
      <c r="A34" s="4" t="s">
        <v>31</v>
      </c>
      <c r="B34" s="4">
        <v>-1.1051412749999999E-07</v>
      </c>
      <c r="C34" s="4">
        <v>-1.1051412749999999E-07</v>
      </c>
      <c r="D34" s="4">
        <v>-1.1051412749999999E-07</v>
      </c>
      <c r="E34" s="4">
        <v>-2.8204329999999998E-08</v>
      </c>
      <c r="F34" s="4">
        <v>-2.8204329999999998E-08</v>
      </c>
      <c r="G34" s="4">
        <v>-2.8204329999999998E-08</v>
      </c>
      <c r="U34" s="17"/>
      <c r="V34" s="17">
        <f>+V33+$B$4*0.2</f>
        <v>140.58099761821302</v>
      </c>
      <c r="W34" s="29" t="str">
        <f t="shared" si="6"/>
        <v>Not expansion</v>
      </c>
      <c r="X34" s="29" t="str">
        <f t="shared" si="7"/>
        <v>Not recession</v>
      </c>
      <c r="Y34" s="29" t="str">
        <f t="shared" si="8"/>
        <v>Not mild expansion</v>
      </c>
      <c r="Z34" s="29">
        <f t="shared" si="9"/>
      </c>
      <c r="AA34" s="29" t="str">
        <f t="shared" si="10"/>
        <v>Not normal 6</v>
      </c>
      <c r="AC34">
        <v>33</v>
      </c>
      <c r="AD34">
        <f>+N$8</f>
        <v>4</v>
      </c>
      <c r="AE34">
        <f aca="true" ca="1" t="shared" si="12" ref="AE34:AI49">INT(1+RAND()*10)</f>
        <v>4</v>
      </c>
      <c r="AF34">
        <f ca="1" t="shared" si="12"/>
        <v>5</v>
      </c>
      <c r="AG34">
        <f ca="1" t="shared" si="12"/>
        <v>2</v>
      </c>
      <c r="AH34">
        <f ca="1" t="shared" si="12"/>
        <v>2</v>
      </c>
      <c r="AI34">
        <f ca="1" t="shared" si="12"/>
        <v>10</v>
      </c>
    </row>
    <row r="35" spans="1:35" ht="11.25">
      <c r="A35" s="4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U35" s="17"/>
      <c r="V35" s="17">
        <f>+V34+$B$4*0.2</f>
        <v>200.58099761821302</v>
      </c>
      <c r="W35" s="29" t="str">
        <f t="shared" si="6"/>
        <v>Not mild recession</v>
      </c>
      <c r="X35" s="29" t="str">
        <f t="shared" si="7"/>
        <v>Not normal 5</v>
      </c>
      <c r="Y35" s="29" t="str">
        <f t="shared" si="8"/>
        <v>Not deep recession</v>
      </c>
      <c r="Z35" s="29" t="str">
        <f t="shared" si="9"/>
        <v>Not mild recession</v>
      </c>
      <c r="AA35" s="29" t="str">
        <f t="shared" si="10"/>
        <v>Not normal 5</v>
      </c>
      <c r="AC35">
        <v>34</v>
      </c>
      <c r="AD35">
        <f>+N$8</f>
        <v>4</v>
      </c>
      <c r="AE35">
        <f ca="1" t="shared" si="12"/>
        <v>5</v>
      </c>
      <c r="AF35">
        <f ca="1" t="shared" si="12"/>
        <v>8</v>
      </c>
      <c r="AG35">
        <f ca="1" t="shared" si="12"/>
        <v>4</v>
      </c>
      <c r="AH35">
        <f ca="1" t="shared" si="12"/>
        <v>7</v>
      </c>
      <c r="AI35">
        <f ca="1" t="shared" si="12"/>
        <v>5</v>
      </c>
    </row>
    <row r="36" spans="1:35" ht="11.25">
      <c r="A36" s="4" t="s">
        <v>33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U36" s="16" t="s">
        <v>16</v>
      </c>
      <c r="V36" s="16">
        <v>0</v>
      </c>
      <c r="W36" s="29" t="str">
        <f t="shared" si="6"/>
        <v>Not normal 7</v>
      </c>
      <c r="X36" s="29" t="str">
        <f t="shared" si="7"/>
        <v>Not mild recession</v>
      </c>
      <c r="Y36" s="29" t="str">
        <f t="shared" si="8"/>
        <v>Not recession</v>
      </c>
      <c r="Z36" s="29" t="str">
        <f t="shared" si="9"/>
        <v>Not expansion</v>
      </c>
      <c r="AA36" s="29" t="str">
        <f t="shared" si="10"/>
        <v>Not deep recession</v>
      </c>
      <c r="AC36">
        <v>35</v>
      </c>
      <c r="AD36">
        <f>+N$8</f>
        <v>4</v>
      </c>
      <c r="AE36">
        <f ca="1" t="shared" si="12"/>
        <v>10</v>
      </c>
      <c r="AF36">
        <f ca="1" t="shared" si="12"/>
        <v>2</v>
      </c>
      <c r="AG36">
        <f ca="1" t="shared" si="12"/>
        <v>4</v>
      </c>
      <c r="AH36">
        <f ca="1" t="shared" si="12"/>
        <v>6</v>
      </c>
      <c r="AI36">
        <f ca="1" t="shared" si="12"/>
        <v>1</v>
      </c>
    </row>
    <row r="37" spans="1:35" ht="11.25">
      <c r="A37" s="4" t="s">
        <v>34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U37" s="17"/>
      <c r="V37" s="17">
        <f ca="1">+$B$4*RAND()*0.2</f>
        <v>23.558601853332945</v>
      </c>
      <c r="W37" s="29" t="str">
        <f t="shared" si="6"/>
        <v>Not mild expansion</v>
      </c>
      <c r="X37" s="29" t="str">
        <f t="shared" si="7"/>
        <v>Not recession</v>
      </c>
      <c r="Y37" s="29" t="str">
        <f t="shared" si="8"/>
        <v>Not expansion</v>
      </c>
      <c r="Z37" s="29" t="str">
        <f t="shared" si="9"/>
        <v>Not mild expansion</v>
      </c>
      <c r="AA37" s="29" t="str">
        <f t="shared" si="10"/>
        <v>Not normal 5</v>
      </c>
      <c r="AC37">
        <v>36</v>
      </c>
      <c r="AD37">
        <f>+N$9</f>
        <v>3</v>
      </c>
      <c r="AE37">
        <f ca="1" t="shared" si="12"/>
        <v>6</v>
      </c>
      <c r="AF37">
        <f ca="1" t="shared" si="12"/>
        <v>3</v>
      </c>
      <c r="AG37">
        <f ca="1" t="shared" si="12"/>
        <v>9</v>
      </c>
      <c r="AH37">
        <f ca="1" t="shared" si="12"/>
        <v>4</v>
      </c>
      <c r="AI37">
        <f ca="1" t="shared" si="12"/>
        <v>1</v>
      </c>
    </row>
    <row r="38" spans="1:35" ht="11.25">
      <c r="A38" s="4" t="s">
        <v>35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U38" s="17"/>
      <c r="V38" s="17">
        <f>+V37+$B$4*0.2</f>
        <v>83.55860185333295</v>
      </c>
      <c r="W38" s="29" t="str">
        <f t="shared" si="6"/>
        <v>Not deep recession</v>
      </c>
      <c r="X38" s="29">
        <f t="shared" si="7"/>
      </c>
      <c r="Y38" s="29">
        <f t="shared" si="8"/>
      </c>
      <c r="Z38" s="29" t="str">
        <f t="shared" si="9"/>
        <v>Not normal 4</v>
      </c>
      <c r="AA38" s="29" t="str">
        <f t="shared" si="10"/>
        <v>Not normal 7</v>
      </c>
      <c r="AC38">
        <v>37</v>
      </c>
      <c r="AD38">
        <f>+N$9</f>
        <v>3</v>
      </c>
      <c r="AE38">
        <f ca="1" t="shared" si="12"/>
        <v>9</v>
      </c>
      <c r="AF38">
        <f ca="1" t="shared" si="12"/>
        <v>5</v>
      </c>
      <c r="AG38">
        <f ca="1" t="shared" si="12"/>
        <v>8</v>
      </c>
      <c r="AH38">
        <f ca="1" t="shared" si="12"/>
        <v>2</v>
      </c>
      <c r="AI38">
        <f ca="1" t="shared" si="12"/>
        <v>7</v>
      </c>
    </row>
    <row r="39" spans="1:35" ht="11.25">
      <c r="A39" s="4" t="s">
        <v>36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U39" s="17"/>
      <c r="V39" s="17">
        <f>+V38+$B$4*0.2</f>
        <v>143.55860185333296</v>
      </c>
      <c r="W39" s="29" t="str">
        <f t="shared" si="6"/>
        <v>Not expansion</v>
      </c>
      <c r="X39" s="29" t="str">
        <f t="shared" si="7"/>
        <v>Not mild expansion</v>
      </c>
      <c r="Y39" s="29" t="str">
        <f t="shared" si="8"/>
        <v>Not normal 7</v>
      </c>
      <c r="Z39" s="29">
        <f t="shared" si="9"/>
      </c>
      <c r="AA39" s="29" t="str">
        <f t="shared" si="10"/>
        <v>Not strong expansion</v>
      </c>
      <c r="AC39">
        <v>38</v>
      </c>
      <c r="AD39">
        <f>+N$9</f>
        <v>3</v>
      </c>
      <c r="AE39">
        <f ca="1" t="shared" si="12"/>
        <v>7</v>
      </c>
      <c r="AF39">
        <f ca="1" t="shared" si="12"/>
        <v>9</v>
      </c>
      <c r="AG39">
        <f ca="1" t="shared" si="12"/>
        <v>5</v>
      </c>
      <c r="AH39">
        <f ca="1" t="shared" si="12"/>
        <v>5</v>
      </c>
      <c r="AI39">
        <f ca="1" t="shared" si="12"/>
        <v>9</v>
      </c>
    </row>
    <row r="40" spans="21:35" ht="11.25">
      <c r="U40" s="17"/>
      <c r="V40" s="17">
        <f>+V39+$B$4*0.2</f>
        <v>203.55860185333296</v>
      </c>
      <c r="W40" s="29" t="str">
        <f t="shared" si="6"/>
        <v>Not normal 4</v>
      </c>
      <c r="X40" s="29" t="str">
        <f t="shared" si="7"/>
        <v>Not deep recession</v>
      </c>
      <c r="Y40" s="29" t="str">
        <f t="shared" si="8"/>
        <v>Not deep recession</v>
      </c>
      <c r="Z40" s="29" t="str">
        <f t="shared" si="9"/>
        <v>Not normal 4</v>
      </c>
      <c r="AA40" s="29" t="str">
        <f t="shared" si="10"/>
        <v>Not normal 4</v>
      </c>
      <c r="AC40">
        <v>39</v>
      </c>
      <c r="AD40">
        <f>+N$9</f>
        <v>3</v>
      </c>
      <c r="AE40">
        <f ca="1" t="shared" si="12"/>
        <v>6</v>
      </c>
      <c r="AF40">
        <f ca="1" t="shared" si="12"/>
        <v>3</v>
      </c>
      <c r="AG40">
        <f ca="1" t="shared" si="12"/>
        <v>3</v>
      </c>
      <c r="AH40">
        <f ca="1" t="shared" si="12"/>
        <v>10</v>
      </c>
      <c r="AI40">
        <f ca="1" t="shared" si="12"/>
        <v>7</v>
      </c>
    </row>
    <row r="41" spans="21:35" ht="11.25">
      <c r="U41" s="16" t="s">
        <v>17</v>
      </c>
      <c r="V41" s="16">
        <v>0</v>
      </c>
      <c r="W41" s="29" t="str">
        <f t="shared" si="6"/>
        <v>Not mild recession</v>
      </c>
      <c r="X41" s="29">
        <f t="shared" si="7"/>
      </c>
      <c r="Y41" s="29">
        <f t="shared" si="8"/>
      </c>
      <c r="Z41" s="29" t="str">
        <f t="shared" si="9"/>
        <v>Not deep recession</v>
      </c>
      <c r="AA41" s="29" t="str">
        <f t="shared" si="10"/>
        <v>Not recession</v>
      </c>
      <c r="AC41">
        <v>40</v>
      </c>
      <c r="AD41">
        <f>+N$9</f>
        <v>3</v>
      </c>
      <c r="AE41">
        <f ca="1" t="shared" si="12"/>
        <v>4</v>
      </c>
      <c r="AF41">
        <f ca="1" t="shared" si="12"/>
        <v>10</v>
      </c>
      <c r="AG41">
        <f ca="1" t="shared" si="12"/>
        <v>7</v>
      </c>
      <c r="AH41">
        <f ca="1" t="shared" si="12"/>
        <v>5</v>
      </c>
      <c r="AI41">
        <f ca="1" t="shared" si="12"/>
        <v>4</v>
      </c>
    </row>
    <row r="42" spans="21:35" ht="11.25">
      <c r="U42" s="17"/>
      <c r="V42" s="17">
        <f ca="1">+$B$4*RAND()*0.2</f>
        <v>49.91188216111882</v>
      </c>
      <c r="W42" s="29" t="str">
        <f t="shared" si="6"/>
        <v>Not strong expansion</v>
      </c>
      <c r="X42" s="29" t="str">
        <f t="shared" si="7"/>
        <v>Not normal 6</v>
      </c>
      <c r="Y42" s="29" t="str">
        <f t="shared" si="8"/>
        <v>Not normal 4</v>
      </c>
      <c r="Z42" s="29" t="str">
        <f t="shared" si="9"/>
        <v>Not normal 4</v>
      </c>
      <c r="AA42" s="29" t="str">
        <f t="shared" si="10"/>
        <v>Not normal 6</v>
      </c>
      <c r="AC42">
        <v>41</v>
      </c>
      <c r="AD42">
        <f>+N$10</f>
        <v>3</v>
      </c>
      <c r="AE42">
        <f ca="1" t="shared" si="12"/>
        <v>3</v>
      </c>
      <c r="AF42">
        <f ca="1" t="shared" si="12"/>
        <v>8</v>
      </c>
      <c r="AG42">
        <f ca="1" t="shared" si="12"/>
        <v>6</v>
      </c>
      <c r="AH42">
        <f ca="1" t="shared" si="12"/>
        <v>5</v>
      </c>
      <c r="AI42">
        <f ca="1" t="shared" si="12"/>
        <v>8</v>
      </c>
    </row>
    <row r="43" spans="21:35" ht="11.25">
      <c r="U43" s="17"/>
      <c r="V43" s="17">
        <f>+V42+$B$4*0.2</f>
        <v>109.91188216111883</v>
      </c>
      <c r="W43" s="29" t="str">
        <f t="shared" si="6"/>
        <v>Not normal 7</v>
      </c>
      <c r="X43" s="29" t="str">
        <f t="shared" si="7"/>
        <v>Not recession</v>
      </c>
      <c r="Y43" s="29" t="str">
        <f t="shared" si="8"/>
        <v>Not expansion</v>
      </c>
      <c r="Z43" s="29" t="str">
        <f t="shared" si="9"/>
        <v>Not strong expansion</v>
      </c>
      <c r="AA43" s="29" t="str">
        <f t="shared" si="10"/>
        <v>Not normal 5</v>
      </c>
      <c r="AC43">
        <v>42</v>
      </c>
      <c r="AD43">
        <f>+N$10</f>
        <v>3</v>
      </c>
      <c r="AE43">
        <f ca="1" t="shared" si="12"/>
        <v>8</v>
      </c>
      <c r="AF43">
        <f ca="1" t="shared" si="12"/>
        <v>8</v>
      </c>
      <c r="AG43">
        <f ca="1" t="shared" si="12"/>
        <v>10</v>
      </c>
      <c r="AH43">
        <f ca="1" t="shared" si="12"/>
        <v>2</v>
      </c>
      <c r="AI43">
        <f ca="1" t="shared" si="12"/>
        <v>5</v>
      </c>
    </row>
    <row r="44" spans="21:35" ht="11.25">
      <c r="U44" s="17"/>
      <c r="V44" s="17">
        <f>+V43+$B$4*0.2</f>
        <v>169.91188216111883</v>
      </c>
      <c r="W44" s="29" t="str">
        <f t="shared" si="6"/>
        <v>Not strong expansion</v>
      </c>
      <c r="X44" s="29" t="str">
        <f t="shared" si="7"/>
        <v>Not normal 5</v>
      </c>
      <c r="Y44" s="29" t="str">
        <f t="shared" si="8"/>
        <v>Not normal 7</v>
      </c>
      <c r="Z44" s="29" t="str">
        <f t="shared" si="9"/>
        <v>Not strong expansion</v>
      </c>
      <c r="AA44" s="29" t="str">
        <f t="shared" si="10"/>
        <v>Not expansion</v>
      </c>
      <c r="AC44">
        <v>43</v>
      </c>
      <c r="AD44">
        <f>+N$10</f>
        <v>3</v>
      </c>
      <c r="AE44">
        <f ca="1" t="shared" si="12"/>
        <v>6</v>
      </c>
      <c r="AF44">
        <f ca="1" t="shared" si="12"/>
        <v>2</v>
      </c>
      <c r="AG44">
        <f ca="1" t="shared" si="12"/>
        <v>6</v>
      </c>
      <c r="AH44">
        <f ca="1" t="shared" si="12"/>
        <v>1</v>
      </c>
      <c r="AI44">
        <f ca="1" t="shared" si="12"/>
        <v>2</v>
      </c>
    </row>
    <row r="45" spans="21:35" ht="11.25">
      <c r="U45" s="17"/>
      <c r="V45" s="17">
        <f>+V44+$B$4*0.2</f>
        <v>229.91188216111883</v>
      </c>
      <c r="W45" s="29" t="str">
        <f t="shared" si="6"/>
        <v>Not recession</v>
      </c>
      <c r="X45" s="29" t="str">
        <f t="shared" si="7"/>
        <v>Not deep recession</v>
      </c>
      <c r="Y45" s="29" t="str">
        <f t="shared" si="8"/>
        <v>Not expansion</v>
      </c>
      <c r="Z45" s="29" t="str">
        <f t="shared" si="9"/>
        <v>Not normal 7</v>
      </c>
      <c r="AA45" s="29" t="str">
        <f t="shared" si="10"/>
        <v>Not strong expansion</v>
      </c>
      <c r="AC45">
        <v>44</v>
      </c>
      <c r="AD45">
        <f>+N$10</f>
        <v>3</v>
      </c>
      <c r="AE45">
        <f ca="1" t="shared" si="12"/>
        <v>3</v>
      </c>
      <c r="AF45">
        <f ca="1" t="shared" si="12"/>
        <v>5</v>
      </c>
      <c r="AG45">
        <f ca="1" t="shared" si="12"/>
        <v>1</v>
      </c>
      <c r="AH45">
        <f ca="1" t="shared" si="12"/>
        <v>4</v>
      </c>
      <c r="AI45">
        <f ca="1" t="shared" si="12"/>
        <v>9</v>
      </c>
    </row>
    <row r="46" spans="21:35" ht="11.25">
      <c r="U46" s="16" t="s">
        <v>18</v>
      </c>
      <c r="V46" s="16">
        <v>0</v>
      </c>
      <c r="W46" s="29" t="str">
        <f t="shared" si="6"/>
        <v>Not normal 4</v>
      </c>
      <c r="X46" s="29">
        <f t="shared" si="7"/>
      </c>
      <c r="Y46" s="29" t="str">
        <f t="shared" si="8"/>
        <v>Not normal 6</v>
      </c>
      <c r="Z46" s="29" t="str">
        <f t="shared" si="9"/>
        <v>Not normal 5</v>
      </c>
      <c r="AA46" s="29" t="str">
        <f t="shared" si="10"/>
        <v>Not normal 6</v>
      </c>
      <c r="AC46">
        <v>45</v>
      </c>
      <c r="AD46">
        <f>+N$10</f>
        <v>3</v>
      </c>
      <c r="AE46">
        <f ca="1" t="shared" si="12"/>
        <v>7</v>
      </c>
      <c r="AF46">
        <f ca="1" t="shared" si="12"/>
        <v>10</v>
      </c>
      <c r="AG46">
        <f ca="1" t="shared" si="12"/>
        <v>4</v>
      </c>
      <c r="AH46">
        <f ca="1" t="shared" si="12"/>
        <v>9</v>
      </c>
      <c r="AI46">
        <f ca="1" t="shared" si="12"/>
        <v>5</v>
      </c>
    </row>
    <row r="47" spans="21:35" ht="11.25">
      <c r="U47" s="17"/>
      <c r="V47" s="17">
        <f ca="1">+$B$4*RAND()*0.2</f>
        <v>19.801150042276902</v>
      </c>
      <c r="W47" s="29" t="str">
        <f t="shared" si="6"/>
        <v>Not expansion</v>
      </c>
      <c r="X47" s="29" t="str">
        <f t="shared" si="7"/>
        <v>Not normal 5</v>
      </c>
      <c r="Y47" s="29" t="str">
        <f t="shared" si="8"/>
        <v>Not normal 6</v>
      </c>
      <c r="Z47" s="29" t="str">
        <f t="shared" si="9"/>
        <v>Not normal 5</v>
      </c>
      <c r="AA47" s="29" t="str">
        <f t="shared" si="10"/>
        <v>Not normal 4</v>
      </c>
      <c r="AC47">
        <v>46</v>
      </c>
      <c r="AD47">
        <f>+N$11</f>
        <v>9</v>
      </c>
      <c r="AE47">
        <f ca="1" t="shared" si="12"/>
        <v>9</v>
      </c>
      <c r="AF47">
        <f ca="1" t="shared" si="12"/>
        <v>4</v>
      </c>
      <c r="AG47">
        <f ca="1" t="shared" si="12"/>
        <v>6</v>
      </c>
      <c r="AH47">
        <f ca="1" t="shared" si="12"/>
        <v>9</v>
      </c>
      <c r="AI47">
        <f ca="1" t="shared" si="12"/>
        <v>8</v>
      </c>
    </row>
    <row r="48" spans="21:35" ht="11.25">
      <c r="U48" s="17"/>
      <c r="V48" s="17">
        <f>+V47+$B$4*0.2</f>
        <v>79.8011500422769</v>
      </c>
      <c r="W48" s="29" t="str">
        <f t="shared" si="6"/>
        <v>Not expansion</v>
      </c>
      <c r="X48" s="29" t="str">
        <f t="shared" si="7"/>
        <v>Not normal 7</v>
      </c>
      <c r="Y48" s="29" t="str">
        <f t="shared" si="8"/>
        <v>Not expansion</v>
      </c>
      <c r="Z48" s="29" t="str">
        <f t="shared" si="9"/>
        <v>Not normal 4</v>
      </c>
      <c r="AA48" s="29" t="str">
        <f t="shared" si="10"/>
        <v>Not normal 6</v>
      </c>
      <c r="AC48">
        <v>47</v>
      </c>
      <c r="AD48">
        <f>+N$11</f>
        <v>9</v>
      </c>
      <c r="AE48">
        <f ca="1" t="shared" si="12"/>
        <v>5</v>
      </c>
      <c r="AF48">
        <f ca="1" t="shared" si="12"/>
        <v>5</v>
      </c>
      <c r="AG48">
        <f ca="1" t="shared" si="12"/>
        <v>2</v>
      </c>
      <c r="AH48">
        <f ca="1" t="shared" si="12"/>
        <v>2</v>
      </c>
      <c r="AI48">
        <f ca="1" t="shared" si="12"/>
        <v>7</v>
      </c>
    </row>
    <row r="49" spans="21:35" ht="11.25">
      <c r="U49" s="17"/>
      <c r="V49" s="17">
        <f>+V48+$B$4*0.2</f>
        <v>139.8011500422769</v>
      </c>
      <c r="W49" s="29" t="str">
        <f t="shared" si="6"/>
        <v>Not mild recession</v>
      </c>
      <c r="X49" s="29" t="str">
        <f t="shared" si="7"/>
        <v>Not expansion</v>
      </c>
      <c r="Y49" s="29" t="str">
        <f t="shared" si="8"/>
        <v>Not normal 5</v>
      </c>
      <c r="Z49" s="29" t="str">
        <f t="shared" si="9"/>
        <v>Not normal 6</v>
      </c>
      <c r="AA49" s="29" t="str">
        <f t="shared" si="10"/>
        <v>Not mild recession</v>
      </c>
      <c r="AC49">
        <v>48</v>
      </c>
      <c r="AD49">
        <f>+N$11</f>
        <v>9</v>
      </c>
      <c r="AE49">
        <f ca="1" t="shared" si="12"/>
        <v>7</v>
      </c>
      <c r="AF49">
        <f ca="1" t="shared" si="12"/>
        <v>4</v>
      </c>
      <c r="AG49">
        <f ca="1" t="shared" si="12"/>
        <v>6</v>
      </c>
      <c r="AH49">
        <f ca="1" t="shared" si="12"/>
        <v>3</v>
      </c>
      <c r="AI49">
        <f ca="1" t="shared" si="12"/>
        <v>7</v>
      </c>
    </row>
    <row r="50" spans="21:35" ht="11.25">
      <c r="U50" s="17"/>
      <c r="V50" s="17">
        <f>+V49+$B$4*0.2</f>
        <v>199.8011500422769</v>
      </c>
      <c r="W50" s="29" t="str">
        <f t="shared" si="6"/>
        <v>Not expansion</v>
      </c>
      <c r="X50" s="29" t="str">
        <f t="shared" si="7"/>
        <v>Not mild expansion</v>
      </c>
      <c r="Y50" s="29" t="str">
        <f t="shared" si="8"/>
        <v>Not mild expansion</v>
      </c>
      <c r="Z50" s="29" t="str">
        <f t="shared" si="9"/>
        <v>Not expansion</v>
      </c>
      <c r="AA50" s="29" t="str">
        <f t="shared" si="10"/>
        <v>Not mild expansion</v>
      </c>
      <c r="AC50">
        <v>49</v>
      </c>
      <c r="AD50">
        <f>+N$11</f>
        <v>9</v>
      </c>
      <c r="AE50">
        <f aca="true" ca="1" t="shared" si="13" ref="AE50:AI51">INT(1+RAND()*10)</f>
        <v>1</v>
      </c>
      <c r="AF50">
        <f ca="1" t="shared" si="13"/>
        <v>10</v>
      </c>
      <c r="AG50">
        <f ca="1" t="shared" si="13"/>
        <v>3</v>
      </c>
      <c r="AH50">
        <f ca="1" t="shared" si="13"/>
        <v>9</v>
      </c>
      <c r="AI50">
        <f ca="1" t="shared" si="13"/>
        <v>9</v>
      </c>
    </row>
    <row r="51" spans="21:35" ht="11.25">
      <c r="U51" s="16" t="s">
        <v>19</v>
      </c>
      <c r="V51" s="16">
        <v>0</v>
      </c>
      <c r="W51" s="29" t="str">
        <f t="shared" si="6"/>
        <v>Not normal 6</v>
      </c>
      <c r="X51" s="29" t="str">
        <f t="shared" si="7"/>
        <v>Not expansion</v>
      </c>
      <c r="Y51" s="29" t="str">
        <f t="shared" si="8"/>
        <v>Not normal 6</v>
      </c>
      <c r="Z51" s="29" t="str">
        <f t="shared" si="9"/>
        <v>Not normal 7</v>
      </c>
      <c r="AA51" s="29" t="str">
        <f t="shared" si="10"/>
        <v>Not recession</v>
      </c>
      <c r="AC51">
        <v>50</v>
      </c>
      <c r="AD51">
        <f>+N$11</f>
        <v>9</v>
      </c>
      <c r="AE51">
        <f ca="1" t="shared" si="13"/>
        <v>4</v>
      </c>
      <c r="AF51">
        <f ca="1" t="shared" si="13"/>
        <v>7</v>
      </c>
      <c r="AG51">
        <f ca="1" t="shared" si="13"/>
        <v>3</v>
      </c>
      <c r="AH51">
        <f ca="1" t="shared" si="13"/>
        <v>3</v>
      </c>
      <c r="AI51">
        <f ca="1" t="shared" si="13"/>
        <v>8</v>
      </c>
    </row>
    <row r="52" spans="21:27" ht="11.25">
      <c r="U52" s="17"/>
      <c r="V52" s="17">
        <f ca="1">+$B$4*RAND()*0.2</f>
        <v>55.26698125963542</v>
      </c>
      <c r="W52" s="29" t="str">
        <f t="shared" si="6"/>
        <v>Not mild expansion</v>
      </c>
      <c r="X52" s="29" t="str">
        <f t="shared" si="7"/>
        <v>Not recession</v>
      </c>
      <c r="Y52" s="29" t="str">
        <f t="shared" si="8"/>
        <v>Not normal 5</v>
      </c>
      <c r="Z52" s="29">
        <f t="shared" si="9"/>
      </c>
      <c r="AA52" s="29">
        <f t="shared" si="10"/>
      </c>
    </row>
    <row r="53" spans="21:27" ht="11.25">
      <c r="U53" s="17"/>
      <c r="V53" s="17">
        <f>+V52+$B$4*0.2</f>
        <v>115.26698125963543</v>
      </c>
      <c r="W53" s="29">
        <f t="shared" si="6"/>
      </c>
      <c r="X53" s="29" t="str">
        <f t="shared" si="7"/>
        <v>Not normal 5</v>
      </c>
      <c r="Y53" s="29" t="str">
        <f t="shared" si="8"/>
        <v>Not recession</v>
      </c>
      <c r="Z53" s="29" t="str">
        <f t="shared" si="9"/>
        <v>Not recession</v>
      </c>
      <c r="AA53" s="29" t="str">
        <f t="shared" si="10"/>
        <v>Not strong expansion</v>
      </c>
    </row>
    <row r="54" spans="21:27" ht="11.25">
      <c r="U54" s="17"/>
      <c r="V54" s="17">
        <f>+V53+$B$4*0.2</f>
        <v>175.26698125963543</v>
      </c>
      <c r="W54" s="29" t="str">
        <f t="shared" si="6"/>
        <v>Not normal 5</v>
      </c>
      <c r="X54" s="29" t="str">
        <f t="shared" si="7"/>
        <v>Not mild expansion</v>
      </c>
      <c r="Y54" s="29">
        <f t="shared" si="8"/>
      </c>
      <c r="Z54" s="29" t="str">
        <f t="shared" si="9"/>
        <v>Not normal 7</v>
      </c>
      <c r="AA54" s="29" t="str">
        <f t="shared" si="10"/>
        <v>Not normal 5</v>
      </c>
    </row>
    <row r="55" spans="21:27" ht="11.25">
      <c r="U55" s="17"/>
      <c r="V55" s="17">
        <f>+V54+$B$4*0.2</f>
        <v>235.26698125963543</v>
      </c>
      <c r="W55" s="29" t="str">
        <f t="shared" si="6"/>
        <v>Not strong expansion</v>
      </c>
      <c r="X55" s="29" t="str">
        <f t="shared" si="7"/>
        <v>Not recession</v>
      </c>
      <c r="Y55" s="29">
        <f t="shared" si="8"/>
      </c>
      <c r="Z55" s="29" t="str">
        <f t="shared" si="9"/>
        <v>Not normal 6</v>
      </c>
      <c r="AA55" s="29" t="str">
        <f t="shared" si="10"/>
        <v>Not deep recession</v>
      </c>
    </row>
    <row r="56" spans="21:27" ht="11.25">
      <c r="U56" s="16" t="s">
        <v>39</v>
      </c>
      <c r="V56" s="16">
        <v>0</v>
      </c>
      <c r="W56" s="29" t="str">
        <f t="shared" si="6"/>
        <v>Not normal 6</v>
      </c>
      <c r="X56" s="29">
        <f t="shared" si="7"/>
      </c>
      <c r="Y56" s="29" t="str">
        <f t="shared" si="8"/>
        <v>Not expansion</v>
      </c>
      <c r="Z56" s="29" t="str">
        <f t="shared" si="9"/>
        <v>Not normal 4</v>
      </c>
      <c r="AA56" s="29" t="str">
        <f t="shared" si="10"/>
        <v>Not deep recession</v>
      </c>
    </row>
    <row r="57" spans="21:27" ht="11.25">
      <c r="U57" s="17"/>
      <c r="V57" s="17">
        <f ca="1">+$B$4*RAND()*0.2</f>
        <v>56.00814176897368</v>
      </c>
      <c r="W57" s="29" t="str">
        <f t="shared" si="6"/>
        <v>Not expansion</v>
      </c>
      <c r="X57" s="29" t="str">
        <f t="shared" si="7"/>
        <v>Not normal 5</v>
      </c>
      <c r="Y57" s="29" t="str">
        <f t="shared" si="8"/>
        <v>Not mild expansion</v>
      </c>
      <c r="Z57" s="29" t="str">
        <f t="shared" si="9"/>
        <v>Not recession</v>
      </c>
      <c r="AA57" s="29" t="str">
        <f t="shared" si="10"/>
        <v>Not normal 7</v>
      </c>
    </row>
    <row r="58" spans="21:27" ht="11.25">
      <c r="U58" s="17"/>
      <c r="V58" s="17">
        <f>+V57+$B$4*0.2</f>
        <v>116.00814176897367</v>
      </c>
      <c r="W58" s="29" t="str">
        <f t="shared" si="6"/>
        <v>Not normal 7</v>
      </c>
      <c r="X58" s="29" t="str">
        <f t="shared" si="7"/>
        <v>Not expansion</v>
      </c>
      <c r="Y58" s="29" t="str">
        <f t="shared" si="8"/>
        <v>Not normal 5</v>
      </c>
      <c r="Z58" s="29" t="str">
        <f t="shared" si="9"/>
        <v>Not normal 5</v>
      </c>
      <c r="AA58" s="29" t="str">
        <f t="shared" si="10"/>
        <v>Not expansion</v>
      </c>
    </row>
    <row r="59" spans="21:27" ht="11.25">
      <c r="U59" s="17"/>
      <c r="V59" s="17">
        <f>+V58+$B$4*0.2</f>
        <v>176.00814176897367</v>
      </c>
      <c r="W59" s="29" t="str">
        <f t="shared" si="6"/>
        <v>Not normal 6</v>
      </c>
      <c r="X59" s="29">
        <f t="shared" si="7"/>
      </c>
      <c r="Y59" s="29">
        <f t="shared" si="8"/>
      </c>
      <c r="Z59" s="29" t="str">
        <f t="shared" si="9"/>
        <v>Not strong expansion</v>
      </c>
      <c r="AA59" s="29" t="str">
        <f t="shared" si="10"/>
        <v>Not normal 7</v>
      </c>
    </row>
    <row r="60" spans="21:27" ht="11.25">
      <c r="U60" s="17"/>
      <c r="V60" s="17">
        <f>+V59+$B$4*0.2</f>
        <v>236.00814176897367</v>
      </c>
      <c r="W60" s="29" t="str">
        <f t="shared" si="6"/>
        <v>Not normal 4</v>
      </c>
      <c r="X60" s="29" t="str">
        <f t="shared" si="7"/>
        <v>Not strong expansion</v>
      </c>
      <c r="Y60" s="29" t="str">
        <f t="shared" si="8"/>
        <v>Not normal 7</v>
      </c>
      <c r="Z60" s="29" t="str">
        <f t="shared" si="9"/>
        <v>Not normal 5</v>
      </c>
      <c r="AA60" s="29" t="str">
        <f t="shared" si="10"/>
        <v>Not normal 4</v>
      </c>
    </row>
    <row r="61" spans="21:27" ht="11.25">
      <c r="U61" s="16" t="s">
        <v>70</v>
      </c>
      <c r="V61" s="16">
        <v>0</v>
      </c>
      <c r="W61" s="29">
        <f t="shared" si="6"/>
      </c>
      <c r="X61" s="29" t="str">
        <f t="shared" si="7"/>
        <v>Not mild expansion</v>
      </c>
      <c r="Y61" s="29" t="str">
        <f t="shared" si="8"/>
        <v>Not normal 6</v>
      </c>
      <c r="Z61" s="29" t="str">
        <f t="shared" si="9"/>
        <v>Not normal 5</v>
      </c>
      <c r="AA61" s="29" t="str">
        <f t="shared" si="10"/>
        <v>Not mild expansion</v>
      </c>
    </row>
    <row r="62" spans="21:27" ht="11.25">
      <c r="U62" s="17"/>
      <c r="V62" s="17">
        <f ca="1">+$B$4*RAND()*0.2</f>
        <v>5.380454621428563</v>
      </c>
      <c r="W62" s="29" t="str">
        <f t="shared" si="6"/>
        <v>Not mild expansion</v>
      </c>
      <c r="X62" s="29" t="str">
        <f t="shared" si="7"/>
        <v>Not mild expansion</v>
      </c>
      <c r="Y62" s="29" t="str">
        <f t="shared" si="8"/>
        <v>Not strong expansion</v>
      </c>
      <c r="Z62" s="29" t="str">
        <f t="shared" si="9"/>
        <v>Not recession</v>
      </c>
      <c r="AA62" s="29" t="str">
        <f t="shared" si="10"/>
        <v>Not normal 5</v>
      </c>
    </row>
    <row r="63" spans="21:27" ht="11.25">
      <c r="U63" s="17"/>
      <c r="V63" s="17">
        <f>+V62+$B$4*0.2</f>
        <v>65.38045462142857</v>
      </c>
      <c r="W63" s="29" t="str">
        <f t="shared" si="6"/>
        <v>Not normal 6</v>
      </c>
      <c r="X63" s="29" t="str">
        <f t="shared" si="7"/>
        <v>Not recession</v>
      </c>
      <c r="Y63" s="29" t="str">
        <f t="shared" si="8"/>
        <v>Not normal 6</v>
      </c>
      <c r="Z63" s="29" t="str">
        <f t="shared" si="9"/>
        <v>Not deep recession</v>
      </c>
      <c r="AA63" s="29" t="str">
        <f t="shared" si="10"/>
        <v>Not recession</v>
      </c>
    </row>
    <row r="64" spans="21:27" ht="11.25">
      <c r="U64" s="17"/>
      <c r="V64" s="17">
        <f>+V63+$B$4*0.2</f>
        <v>125.38045462142857</v>
      </c>
      <c r="W64" s="29">
        <f t="shared" si="6"/>
      </c>
      <c r="X64" s="29" t="str">
        <f t="shared" si="7"/>
        <v>Not normal 5</v>
      </c>
      <c r="Y64" s="29" t="str">
        <f t="shared" si="8"/>
        <v>Not deep recession</v>
      </c>
      <c r="Z64" s="29" t="str">
        <f t="shared" si="9"/>
        <v>Not normal 4</v>
      </c>
      <c r="AA64" s="29" t="str">
        <f t="shared" si="10"/>
        <v>Not expansion</v>
      </c>
    </row>
    <row r="65" spans="21:27" ht="11.25">
      <c r="U65" s="17"/>
      <c r="V65" s="17">
        <f>+V64+$B$4*0.2</f>
        <v>185.38045462142856</v>
      </c>
      <c r="W65" s="29" t="str">
        <f t="shared" si="6"/>
        <v>Not normal 7</v>
      </c>
      <c r="X65" s="29" t="str">
        <f t="shared" si="7"/>
        <v>Not strong expansion</v>
      </c>
      <c r="Y65" s="29" t="str">
        <f t="shared" si="8"/>
        <v>Not normal 4</v>
      </c>
      <c r="Z65" s="29" t="str">
        <f t="shared" si="9"/>
        <v>Not expansion</v>
      </c>
      <c r="AA65" s="29" t="str">
        <f t="shared" si="10"/>
        <v>Not normal 5</v>
      </c>
    </row>
    <row r="66" spans="21:27" ht="11.25">
      <c r="U66" s="16" t="s">
        <v>71</v>
      </c>
      <c r="V66" s="16">
        <v>0</v>
      </c>
      <c r="W66" s="29">
        <f t="shared" si="6"/>
      </c>
      <c r="X66" s="29" t="str">
        <f t="shared" si="7"/>
        <v>Not normal 4</v>
      </c>
      <c r="Y66" s="29" t="str">
        <f t="shared" si="8"/>
        <v>Not normal 6</v>
      </c>
      <c r="Z66" s="29">
        <f t="shared" si="9"/>
      </c>
      <c r="AA66" s="29" t="str">
        <f t="shared" si="10"/>
        <v>Not mild expansion</v>
      </c>
    </row>
    <row r="67" spans="21:27" ht="11.25">
      <c r="U67" s="17"/>
      <c r="V67" s="17">
        <f ca="1">+$B$4*RAND()*0.2</f>
        <v>20.38389572102537</v>
      </c>
      <c r="W67" s="29" t="str">
        <f t="shared" si="6"/>
        <v>Not normal 5</v>
      </c>
      <c r="X67" s="29" t="str">
        <f t="shared" si="7"/>
        <v>Not normal 5</v>
      </c>
      <c r="Y67" s="29" t="str">
        <f t="shared" si="8"/>
        <v>Not recession</v>
      </c>
      <c r="Z67" s="29" t="str">
        <f t="shared" si="9"/>
        <v>Not recession</v>
      </c>
      <c r="AA67" s="29" t="str">
        <f t="shared" si="10"/>
        <v>Not normal 7</v>
      </c>
    </row>
    <row r="68" spans="21:27" ht="11.25">
      <c r="U68" s="17"/>
      <c r="V68" s="17">
        <f>+V67+$B$4*0.2</f>
        <v>80.38389572102537</v>
      </c>
      <c r="W68" s="29" t="str">
        <f t="shared" si="6"/>
        <v>Not normal 7</v>
      </c>
      <c r="X68" s="29" t="str">
        <f t="shared" si="7"/>
        <v>Not normal 4</v>
      </c>
      <c r="Y68" s="29" t="str">
        <f t="shared" si="8"/>
        <v>Not normal 6</v>
      </c>
      <c r="Z68" s="29" t="str">
        <f t="shared" si="9"/>
        <v>Not mild recession</v>
      </c>
      <c r="AA68" s="29" t="str">
        <f t="shared" si="10"/>
        <v>Not normal 7</v>
      </c>
    </row>
    <row r="69" spans="21:27" ht="11.25">
      <c r="U69" s="17"/>
      <c r="V69" s="17">
        <f>+V68+$B$4*0.2</f>
        <v>140.38389572102537</v>
      </c>
      <c r="W69" s="29" t="str">
        <f t="shared" si="6"/>
        <v>Not deep recession</v>
      </c>
      <c r="X69" s="29" t="str">
        <f t="shared" si="7"/>
        <v>Not strong expansion</v>
      </c>
      <c r="Y69" s="29" t="str">
        <f t="shared" si="8"/>
        <v>Not mild recession</v>
      </c>
      <c r="Z69" s="29">
        <f t="shared" si="9"/>
      </c>
      <c r="AA69" s="29">
        <f t="shared" si="10"/>
      </c>
    </row>
    <row r="70" spans="21:27" ht="11.25">
      <c r="U70" s="17"/>
      <c r="V70" s="17">
        <f>+V69+$B$4*0.2</f>
        <v>200.38389572102537</v>
      </c>
      <c r="W70" s="29" t="str">
        <f t="shared" si="6"/>
        <v>Not normal 4</v>
      </c>
      <c r="X70" s="29" t="str">
        <f t="shared" si="7"/>
        <v>Not normal 7</v>
      </c>
      <c r="Y70" s="29" t="str">
        <f t="shared" si="8"/>
        <v>Not mild recession</v>
      </c>
      <c r="Z70" s="29" t="str">
        <f t="shared" si="9"/>
        <v>Not mild recession</v>
      </c>
      <c r="AA70" s="29" t="str">
        <f t="shared" si="10"/>
        <v>Not mild expansion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Y39"/>
  <sheetViews>
    <sheetView zoomScalePageLayoutView="0" workbookViewId="0" topLeftCell="B1">
      <selection activeCell="G1" sqref="G1"/>
    </sheetView>
  </sheetViews>
  <sheetFormatPr defaultColWidth="9.33203125" defaultRowHeight="11.25"/>
  <cols>
    <col min="1" max="1" width="28.66015625" style="0" bestFit="1" customWidth="1"/>
    <col min="2" max="2" width="8.33203125" style="0" customWidth="1"/>
    <col min="3" max="3" width="19.66015625" style="0" bestFit="1" customWidth="1"/>
    <col min="4" max="6" width="11.16015625" style="0" bestFit="1" customWidth="1"/>
    <col min="8" max="8" width="11.33203125" style="0" bestFit="1" customWidth="1"/>
    <col min="12" max="12" width="11.33203125" style="0" bestFit="1" customWidth="1"/>
  </cols>
  <sheetData>
    <row r="1" spans="1:14" ht="11.25">
      <c r="A1" s="6" t="s">
        <v>1</v>
      </c>
      <c r="B1" s="6">
        <v>3</v>
      </c>
      <c r="C1" s="3" t="s">
        <v>37</v>
      </c>
      <c r="D1" s="3" t="s">
        <v>80</v>
      </c>
      <c r="E1" s="3" t="s">
        <v>81</v>
      </c>
      <c r="F1" s="3" t="s">
        <v>82</v>
      </c>
      <c r="H1" s="1"/>
      <c r="I1" s="1"/>
      <c r="K1" t="s">
        <v>79</v>
      </c>
      <c r="N1" t="s">
        <v>78</v>
      </c>
    </row>
    <row r="2" spans="1:14" ht="11.25">
      <c r="A2" s="6" t="s">
        <v>0</v>
      </c>
      <c r="B2" s="6">
        <v>10</v>
      </c>
      <c r="C2" s="3" t="s">
        <v>52</v>
      </c>
      <c r="D2" s="3" t="s">
        <v>62</v>
      </c>
      <c r="E2" s="3" t="s">
        <v>62</v>
      </c>
      <c r="F2" s="3" t="s">
        <v>62</v>
      </c>
      <c r="H2" s="1"/>
      <c r="I2" s="1"/>
      <c r="K2">
        <v>5</v>
      </c>
      <c r="L2">
        <v>4</v>
      </c>
      <c r="M2">
        <v>55</v>
      </c>
      <c r="N2">
        <f ca="1">INT(1+RAND()*10)</f>
        <v>7</v>
      </c>
    </row>
    <row r="3" spans="1:14" ht="11.25">
      <c r="A3" s="6" t="s">
        <v>2</v>
      </c>
      <c r="B3" s="6">
        <v>1</v>
      </c>
      <c r="C3" s="3" t="s">
        <v>38</v>
      </c>
      <c r="D3" s="3" t="s">
        <v>9</v>
      </c>
      <c r="E3" s="3" t="s">
        <v>9</v>
      </c>
      <c r="F3" s="3" t="s">
        <v>9</v>
      </c>
      <c r="H3" s="1"/>
      <c r="I3" s="1"/>
      <c r="K3">
        <v>5</v>
      </c>
      <c r="L3">
        <v>5</v>
      </c>
      <c r="M3">
        <v>55</v>
      </c>
      <c r="N3">
        <f aca="true" ca="1" t="shared" si="0" ref="N3:N11">INT(1+RAND()*10)</f>
        <v>7</v>
      </c>
    </row>
    <row r="4" spans="1:14" ht="11.25">
      <c r="A4" s="6" t="s">
        <v>3</v>
      </c>
      <c r="B4" s="6">
        <v>300</v>
      </c>
      <c r="C4" s="3" t="s">
        <v>46</v>
      </c>
      <c r="D4" s="3">
        <v>1</v>
      </c>
      <c r="E4" s="3">
        <v>1</v>
      </c>
      <c r="F4" s="3">
        <v>1</v>
      </c>
      <c r="H4" s="1"/>
      <c r="I4" s="1"/>
      <c r="K4">
        <v>5</v>
      </c>
      <c r="L4">
        <v>10</v>
      </c>
      <c r="M4">
        <v>49</v>
      </c>
      <c r="N4">
        <f ca="1" t="shared" si="0"/>
        <v>10</v>
      </c>
    </row>
    <row r="5" spans="1:14" ht="11.25">
      <c r="A5" s="6" t="s">
        <v>4</v>
      </c>
      <c r="B5" s="6">
        <v>60</v>
      </c>
      <c r="C5" s="3" t="s">
        <v>47</v>
      </c>
      <c r="D5" s="3">
        <v>1</v>
      </c>
      <c r="E5" s="3">
        <v>1</v>
      </c>
      <c r="F5" s="3">
        <v>1</v>
      </c>
      <c r="H5" s="1"/>
      <c r="I5" s="1"/>
      <c r="K5">
        <v>24</v>
      </c>
      <c r="L5">
        <v>21</v>
      </c>
      <c r="M5">
        <v>22</v>
      </c>
      <c r="N5">
        <f ca="1" t="shared" si="0"/>
        <v>5</v>
      </c>
    </row>
    <row r="6" spans="1:14" ht="11.25">
      <c r="A6" s="6" t="s">
        <v>5</v>
      </c>
      <c r="B6" s="6">
        <v>6</v>
      </c>
      <c r="C6" s="3" t="s">
        <v>55</v>
      </c>
      <c r="D6" s="3" t="s">
        <v>49</v>
      </c>
      <c r="E6" s="3" t="s">
        <v>49</v>
      </c>
      <c r="F6" s="3" t="s">
        <v>49</v>
      </c>
      <c r="H6" s="1"/>
      <c r="I6" s="1"/>
      <c r="K6">
        <v>25</v>
      </c>
      <c r="L6">
        <v>66</v>
      </c>
      <c r="M6">
        <v>22</v>
      </c>
      <c r="N6">
        <f ca="1" t="shared" si="0"/>
        <v>10</v>
      </c>
    </row>
    <row r="7" spans="1:14" ht="11.25">
      <c r="A7" s="6" t="s">
        <v>6</v>
      </c>
      <c r="B7" s="6">
        <v>10</v>
      </c>
      <c r="C7" s="3" t="s">
        <v>48</v>
      </c>
      <c r="D7" s="3" t="s">
        <v>40</v>
      </c>
      <c r="E7" s="3" t="s">
        <v>40</v>
      </c>
      <c r="F7" s="3" t="s">
        <v>40</v>
      </c>
      <c r="H7" s="1"/>
      <c r="I7" s="1"/>
      <c r="K7">
        <v>30</v>
      </c>
      <c r="L7">
        <v>65</v>
      </c>
      <c r="M7">
        <v>20</v>
      </c>
      <c r="N7">
        <f ca="1" t="shared" si="0"/>
        <v>4</v>
      </c>
    </row>
    <row r="8" spans="1:14" ht="11.25">
      <c r="A8" s="6" t="s">
        <v>7</v>
      </c>
      <c r="B8" s="6">
        <v>5</v>
      </c>
      <c r="C8" s="3" t="s">
        <v>66</v>
      </c>
      <c r="D8" s="3" t="s">
        <v>49</v>
      </c>
      <c r="E8" s="3" t="s">
        <v>49</v>
      </c>
      <c r="F8" s="3" t="s">
        <v>49</v>
      </c>
      <c r="H8" s="1"/>
      <c r="I8" s="1"/>
      <c r="K8">
        <v>32</v>
      </c>
      <c r="L8">
        <v>65</v>
      </c>
      <c r="M8">
        <v>10</v>
      </c>
      <c r="N8">
        <f ca="1" t="shared" si="0"/>
        <v>3</v>
      </c>
    </row>
    <row r="9" spans="1:14" ht="11.25">
      <c r="A9" s="6" t="s">
        <v>51</v>
      </c>
      <c r="B9" s="13" t="s">
        <v>49</v>
      </c>
      <c r="C9" s="3"/>
      <c r="D9" s="3"/>
      <c r="E9" s="3"/>
      <c r="F9" s="3"/>
      <c r="H9" s="1"/>
      <c r="I9" s="1"/>
      <c r="K9">
        <v>68</v>
      </c>
      <c r="L9">
        <v>20</v>
      </c>
      <c r="M9">
        <v>10</v>
      </c>
      <c r="N9">
        <f ca="1" t="shared" si="0"/>
        <v>2</v>
      </c>
    </row>
    <row r="10" spans="1:14" ht="11.25">
      <c r="A10" s="6" t="s">
        <v>67</v>
      </c>
      <c r="B10" s="6"/>
      <c r="C10" s="3"/>
      <c r="D10" s="3"/>
      <c r="E10" s="3"/>
      <c r="F10" s="3"/>
      <c r="H10" s="1"/>
      <c r="I10" s="1"/>
      <c r="K10">
        <v>75</v>
      </c>
      <c r="L10">
        <v>20</v>
      </c>
      <c r="M10">
        <v>10</v>
      </c>
      <c r="N10">
        <f ca="1" t="shared" si="0"/>
        <v>9</v>
      </c>
    </row>
    <row r="11" spans="1:14" ht="11.25">
      <c r="A11" s="6" t="s">
        <v>72</v>
      </c>
      <c r="B11" s="6">
        <v>1</v>
      </c>
      <c r="C11" s="3"/>
      <c r="D11" s="3"/>
      <c r="E11" s="3"/>
      <c r="F11" s="3"/>
      <c r="H11" s="1"/>
      <c r="I11" s="1"/>
      <c r="K11">
        <v>75</v>
      </c>
      <c r="L11">
        <v>20</v>
      </c>
      <c r="M11">
        <v>10</v>
      </c>
      <c r="N11">
        <f ca="1" t="shared" si="0"/>
        <v>3</v>
      </c>
    </row>
    <row r="12" spans="1:9" ht="11.25">
      <c r="A12" s="6" t="s">
        <v>68</v>
      </c>
      <c r="B12" s="6">
        <v>30</v>
      </c>
      <c r="C12" s="3"/>
      <c r="D12" s="3"/>
      <c r="E12" s="3"/>
      <c r="F12" s="3"/>
      <c r="H12" s="1"/>
      <c r="I12" s="1"/>
    </row>
    <row r="13" spans="1:9" ht="11.25">
      <c r="A13" s="6"/>
      <c r="B13" s="6"/>
      <c r="C13" s="3"/>
      <c r="D13" s="3"/>
      <c r="E13" s="3"/>
      <c r="F13" s="3"/>
      <c r="H13" s="1"/>
      <c r="I13" s="1"/>
    </row>
    <row r="14" spans="1:9" ht="11.25">
      <c r="A14" s="6"/>
      <c r="B14" s="6"/>
      <c r="C14" s="3"/>
      <c r="D14" s="3"/>
      <c r="E14" s="3"/>
      <c r="F14" s="3"/>
      <c r="H14" s="1"/>
      <c r="I14" s="1"/>
    </row>
    <row r="15" spans="1:9" ht="11.25">
      <c r="A15" s="6"/>
      <c r="B15" s="6"/>
      <c r="C15" s="3"/>
      <c r="D15" s="3"/>
      <c r="E15" s="3"/>
      <c r="F15" s="3"/>
      <c r="H15" s="1"/>
      <c r="I15" s="1"/>
    </row>
    <row r="16" spans="1:9" ht="11.25">
      <c r="A16" s="6"/>
      <c r="B16" s="6"/>
      <c r="C16" s="3"/>
      <c r="D16" s="3"/>
      <c r="E16" s="3"/>
      <c r="F16" s="3"/>
      <c r="H16" s="1"/>
      <c r="I16" s="1"/>
    </row>
    <row r="17" spans="1:9" ht="11.25">
      <c r="A17" s="6" t="s">
        <v>111</v>
      </c>
      <c r="B17" s="6" t="s">
        <v>77</v>
      </c>
      <c r="C17" s="3"/>
      <c r="D17" s="3"/>
      <c r="E17" s="3"/>
      <c r="F17" s="3"/>
      <c r="H17" s="1"/>
      <c r="I17" s="1"/>
    </row>
    <row r="18" spans="1:9" ht="11.25">
      <c r="A18" s="6"/>
      <c r="B18" s="6"/>
      <c r="C18" s="3"/>
      <c r="D18" s="3"/>
      <c r="E18" s="3"/>
      <c r="F18" s="3"/>
      <c r="H18" s="1"/>
      <c r="I18" s="1"/>
    </row>
    <row r="19" spans="1:9" ht="11.25">
      <c r="A19" s="6"/>
      <c r="B19" s="6"/>
      <c r="C19" s="3"/>
      <c r="D19" s="3"/>
      <c r="E19" s="3"/>
      <c r="F19" s="3"/>
      <c r="H19" s="1"/>
      <c r="I19" s="1"/>
    </row>
    <row r="20" spans="1:25" ht="33.75">
      <c r="A20" s="4" t="s">
        <v>54</v>
      </c>
      <c r="B20" s="4" t="s">
        <v>12</v>
      </c>
      <c r="C20" s="4" t="s">
        <v>13</v>
      </c>
      <c r="D20" s="4" t="s">
        <v>83</v>
      </c>
      <c r="E20" s="4" t="s">
        <v>84</v>
      </c>
      <c r="F20" s="4" t="s">
        <v>85</v>
      </c>
      <c r="G20" s="4" t="s">
        <v>86</v>
      </c>
      <c r="H20" s="7" t="s">
        <v>56</v>
      </c>
      <c r="I20" s="5" t="s">
        <v>10</v>
      </c>
      <c r="J20" s="5" t="s">
        <v>11</v>
      </c>
      <c r="K20" s="5" t="s">
        <v>41</v>
      </c>
      <c r="L20" s="5" t="s">
        <v>53</v>
      </c>
      <c r="M20" s="10" t="s">
        <v>63</v>
      </c>
      <c r="N20" s="10" t="s">
        <v>65</v>
      </c>
      <c r="O20" s="10" t="s">
        <v>93</v>
      </c>
      <c r="P20" s="10" t="s">
        <v>95</v>
      </c>
      <c r="Q20" s="10" t="s">
        <v>96</v>
      </c>
      <c r="R20" s="10" t="s">
        <v>94</v>
      </c>
      <c r="S20" s="10" t="s">
        <v>172</v>
      </c>
      <c r="T20" s="10" t="s">
        <v>173</v>
      </c>
      <c r="U20" s="12" t="s">
        <v>66</v>
      </c>
      <c r="V20" s="12" t="s">
        <v>73</v>
      </c>
      <c r="W20" s="12" t="s">
        <v>74</v>
      </c>
      <c r="X20" s="12" t="s">
        <v>75</v>
      </c>
      <c r="Y20" s="12" t="s">
        <v>174</v>
      </c>
    </row>
    <row r="21" spans="1:25" ht="11.25">
      <c r="A21" s="4" t="s">
        <v>8</v>
      </c>
      <c r="B21" s="4">
        <v>-8084</v>
      </c>
      <c r="C21" s="4">
        <v>-3354</v>
      </c>
      <c r="D21" s="4">
        <v>-5364</v>
      </c>
      <c r="E21" s="4">
        <v>4200</v>
      </c>
      <c r="F21" s="4">
        <v>4200</v>
      </c>
      <c r="G21" s="4">
        <v>4200</v>
      </c>
      <c r="H21" s="5" t="s">
        <v>20</v>
      </c>
      <c r="I21" s="5">
        <f aca="true" t="shared" si="1" ref="I21:K30">payoff($N2,K$2:K$11)</f>
        <v>32</v>
      </c>
      <c r="J21" s="5">
        <f t="shared" si="1"/>
        <v>65</v>
      </c>
      <c r="K21" s="5">
        <f t="shared" si="1"/>
        <v>10</v>
      </c>
      <c r="L21" s="5">
        <v>0.12</v>
      </c>
      <c r="M21" s="10"/>
      <c r="N21" s="10"/>
      <c r="O21" s="10"/>
      <c r="P21" s="10"/>
      <c r="Q21" s="10"/>
      <c r="R21" s="10"/>
      <c r="S21" s="10"/>
      <c r="T21" s="10"/>
      <c r="U21" s="12" t="s">
        <v>20</v>
      </c>
      <c r="V21" s="12">
        <v>0</v>
      </c>
      <c r="W21" s="12" t="s">
        <v>176</v>
      </c>
      <c r="X21" s="12" t="s">
        <v>176</v>
      </c>
      <c r="Y21" s="12" t="s">
        <v>176</v>
      </c>
    </row>
    <row r="22" spans="1:25" ht="11.25">
      <c r="A22" s="4" t="s">
        <v>21</v>
      </c>
      <c r="B22" s="4">
        <v>316</v>
      </c>
      <c r="C22" s="4">
        <v>78</v>
      </c>
      <c r="D22" s="4">
        <v>78</v>
      </c>
      <c r="E22" s="4">
        <v>0</v>
      </c>
      <c r="F22" s="4">
        <v>0</v>
      </c>
      <c r="G22" s="4">
        <v>0</v>
      </c>
      <c r="H22" s="5" t="s">
        <v>14</v>
      </c>
      <c r="I22" s="5">
        <f t="shared" si="1"/>
        <v>32</v>
      </c>
      <c r="J22" s="5">
        <f t="shared" si="1"/>
        <v>65</v>
      </c>
      <c r="K22" s="5">
        <f t="shared" si="1"/>
        <v>10</v>
      </c>
      <c r="L22" s="5">
        <v>0.12</v>
      </c>
      <c r="M22" s="10"/>
      <c r="N22" s="10"/>
      <c r="O22" s="10"/>
      <c r="P22" s="10"/>
      <c r="Q22" s="10"/>
      <c r="R22" s="10"/>
      <c r="S22" s="10"/>
      <c r="T22" s="10"/>
      <c r="U22" s="12" t="s">
        <v>14</v>
      </c>
      <c r="V22" s="12">
        <v>0</v>
      </c>
      <c r="W22" s="12" t="s">
        <v>176</v>
      </c>
      <c r="X22" s="12" t="s">
        <v>176</v>
      </c>
      <c r="Y22" s="12" t="s">
        <v>176</v>
      </c>
    </row>
    <row r="23" spans="1:25" ht="11.25">
      <c r="A23" s="4" t="s">
        <v>22</v>
      </c>
      <c r="B23" s="4">
        <v>24</v>
      </c>
      <c r="C23" s="4">
        <v>100</v>
      </c>
      <c r="D23" s="4">
        <v>24</v>
      </c>
      <c r="E23" s="4">
        <v>0</v>
      </c>
      <c r="F23" s="4">
        <v>0</v>
      </c>
      <c r="G23" s="4">
        <v>0</v>
      </c>
      <c r="H23" s="5" t="s">
        <v>15</v>
      </c>
      <c r="I23" s="5">
        <f t="shared" si="1"/>
        <v>75</v>
      </c>
      <c r="J23" s="5">
        <f t="shared" si="1"/>
        <v>20</v>
      </c>
      <c r="K23" s="5">
        <f t="shared" si="1"/>
        <v>10</v>
      </c>
      <c r="L23" s="5">
        <v>0.12</v>
      </c>
      <c r="M23" s="10"/>
      <c r="N23" s="10"/>
      <c r="O23" s="10"/>
      <c r="P23" s="10"/>
      <c r="Q23" s="10"/>
      <c r="R23" s="10"/>
      <c r="S23" s="10"/>
      <c r="T23" s="10"/>
      <c r="U23" s="12" t="s">
        <v>15</v>
      </c>
      <c r="V23" s="12">
        <v>0</v>
      </c>
      <c r="W23" s="12" t="s">
        <v>176</v>
      </c>
      <c r="X23" s="12" t="s">
        <v>176</v>
      </c>
      <c r="Y23" s="12" t="s">
        <v>176</v>
      </c>
    </row>
    <row r="24" spans="1:25" ht="11.25">
      <c r="A24" s="4" t="s">
        <v>42</v>
      </c>
      <c r="B24" s="4">
        <v>52</v>
      </c>
      <c r="C24" s="4">
        <v>52</v>
      </c>
      <c r="D24" s="4">
        <v>210</v>
      </c>
      <c r="E24" s="4">
        <v>0</v>
      </c>
      <c r="F24" s="4">
        <v>0</v>
      </c>
      <c r="G24" s="4">
        <v>0</v>
      </c>
      <c r="H24" s="5" t="s">
        <v>16</v>
      </c>
      <c r="I24" s="5">
        <f t="shared" si="1"/>
        <v>25</v>
      </c>
      <c r="J24" s="5">
        <f t="shared" si="1"/>
        <v>66</v>
      </c>
      <c r="K24" s="5">
        <f t="shared" si="1"/>
        <v>22</v>
      </c>
      <c r="L24" s="5">
        <v>0.12</v>
      </c>
      <c r="M24" s="10"/>
      <c r="N24" s="10"/>
      <c r="O24" s="10"/>
      <c r="P24" s="10"/>
      <c r="Q24" s="10"/>
      <c r="R24" s="10"/>
      <c r="S24" s="10"/>
      <c r="T24" s="10"/>
      <c r="U24" s="12" t="s">
        <v>16</v>
      </c>
      <c r="V24" s="12">
        <v>0</v>
      </c>
      <c r="W24" s="12" t="s">
        <v>176</v>
      </c>
      <c r="X24" s="12" t="s">
        <v>176</v>
      </c>
      <c r="Y24" s="12" t="s">
        <v>176</v>
      </c>
    </row>
    <row r="25" spans="1:25" ht="11.25">
      <c r="A25" s="4" t="s">
        <v>23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 t="s">
        <v>17</v>
      </c>
      <c r="I25" s="5">
        <f t="shared" si="1"/>
        <v>75</v>
      </c>
      <c r="J25" s="5">
        <f t="shared" si="1"/>
        <v>20</v>
      </c>
      <c r="K25" s="5">
        <f t="shared" si="1"/>
        <v>10</v>
      </c>
      <c r="L25" s="5">
        <v>0.12</v>
      </c>
      <c r="M25" s="10"/>
      <c r="N25" s="10"/>
      <c r="O25" s="10"/>
      <c r="P25" s="10"/>
      <c r="Q25" s="10"/>
      <c r="R25" s="10"/>
      <c r="S25" s="10"/>
      <c r="T25" s="10"/>
      <c r="U25" s="12" t="s">
        <v>17</v>
      </c>
      <c r="V25" s="12">
        <v>0</v>
      </c>
      <c r="W25" s="12" t="s">
        <v>176</v>
      </c>
      <c r="X25" s="12" t="s">
        <v>176</v>
      </c>
      <c r="Y25" s="12" t="s">
        <v>176</v>
      </c>
    </row>
    <row r="26" spans="1:25" ht="11.25">
      <c r="A26" s="4" t="s">
        <v>24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5" t="s">
        <v>18</v>
      </c>
      <c r="I26" s="5">
        <f t="shared" si="1"/>
        <v>24</v>
      </c>
      <c r="J26" s="5">
        <f t="shared" si="1"/>
        <v>21</v>
      </c>
      <c r="K26" s="5">
        <f t="shared" si="1"/>
        <v>22</v>
      </c>
      <c r="L26" s="5">
        <v>0.12</v>
      </c>
      <c r="M26" s="10"/>
      <c r="N26" s="10"/>
      <c r="O26" s="10"/>
      <c r="P26" s="10"/>
      <c r="Q26" s="10"/>
      <c r="R26" s="10"/>
      <c r="S26" s="10"/>
      <c r="T26" s="10"/>
      <c r="U26" s="12" t="s">
        <v>18</v>
      </c>
      <c r="V26" s="12">
        <v>0</v>
      </c>
      <c r="W26" s="12" t="s">
        <v>176</v>
      </c>
      <c r="X26" s="12" t="s">
        <v>176</v>
      </c>
      <c r="Y26" s="12" t="s">
        <v>176</v>
      </c>
    </row>
    <row r="27" spans="1:25" ht="11.25">
      <c r="A27" s="4" t="s">
        <v>44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5" t="s">
        <v>19</v>
      </c>
      <c r="I27" s="5">
        <f t="shared" si="1"/>
        <v>5</v>
      </c>
      <c r="J27" s="5">
        <f t="shared" si="1"/>
        <v>10</v>
      </c>
      <c r="K27" s="5">
        <f t="shared" si="1"/>
        <v>49</v>
      </c>
      <c r="L27" s="5">
        <v>0.12</v>
      </c>
      <c r="M27" s="10"/>
      <c r="N27" s="10"/>
      <c r="O27" s="10"/>
      <c r="P27" s="10"/>
      <c r="Q27" s="10"/>
      <c r="R27" s="10"/>
      <c r="S27" s="10"/>
      <c r="T27" s="10"/>
      <c r="U27" s="12" t="s">
        <v>19</v>
      </c>
      <c r="V27" s="12">
        <v>0</v>
      </c>
      <c r="W27" s="12" t="s">
        <v>176</v>
      </c>
      <c r="X27" s="12" t="s">
        <v>176</v>
      </c>
      <c r="Y27" s="12" t="s">
        <v>176</v>
      </c>
    </row>
    <row r="28" spans="1:25" ht="11.25">
      <c r="A28" s="4" t="s">
        <v>25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 t="s">
        <v>39</v>
      </c>
      <c r="I28" s="5">
        <f t="shared" si="1"/>
        <v>5</v>
      </c>
      <c r="J28" s="5">
        <f t="shared" si="1"/>
        <v>5</v>
      </c>
      <c r="K28" s="5">
        <f t="shared" si="1"/>
        <v>55</v>
      </c>
      <c r="L28" s="5">
        <v>0.12</v>
      </c>
      <c r="M28" s="10"/>
      <c r="N28" s="10"/>
      <c r="O28" s="10"/>
      <c r="P28" s="10"/>
      <c r="Q28" s="10"/>
      <c r="R28" s="10"/>
      <c r="S28" s="10"/>
      <c r="T28" s="10"/>
      <c r="U28" s="12" t="s">
        <v>39</v>
      </c>
      <c r="V28" s="12">
        <v>0</v>
      </c>
      <c r="W28" s="12" t="s">
        <v>176</v>
      </c>
      <c r="X28" s="12" t="s">
        <v>176</v>
      </c>
      <c r="Y28" s="12" t="s">
        <v>176</v>
      </c>
    </row>
    <row r="29" spans="1:25" ht="11.25">
      <c r="A29" s="4" t="s">
        <v>26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 t="s">
        <v>70</v>
      </c>
      <c r="I29" s="5">
        <f t="shared" si="1"/>
        <v>75</v>
      </c>
      <c r="J29" s="5">
        <f t="shared" si="1"/>
        <v>20</v>
      </c>
      <c r="K29" s="5">
        <f t="shared" si="1"/>
        <v>10</v>
      </c>
      <c r="L29" s="5">
        <v>0.12</v>
      </c>
      <c r="M29" s="10"/>
      <c r="N29" s="10"/>
      <c r="O29" s="10"/>
      <c r="P29" s="10"/>
      <c r="Q29" s="10"/>
      <c r="R29" s="10"/>
      <c r="S29" s="10"/>
      <c r="T29" s="10"/>
      <c r="U29" s="12" t="s">
        <v>70</v>
      </c>
      <c r="V29" s="12">
        <v>0</v>
      </c>
      <c r="W29" s="12" t="s">
        <v>176</v>
      </c>
      <c r="X29" s="12" t="s">
        <v>176</v>
      </c>
      <c r="Y29" s="12" t="s">
        <v>176</v>
      </c>
    </row>
    <row r="30" spans="1:25" ht="11.25">
      <c r="A30" s="4" t="s">
        <v>27</v>
      </c>
      <c r="B30" s="4">
        <v>10000</v>
      </c>
      <c r="C30" s="4">
        <v>10000</v>
      </c>
      <c r="D30" s="4">
        <v>10000</v>
      </c>
      <c r="E30" s="4">
        <v>10000</v>
      </c>
      <c r="F30" s="4">
        <v>10000</v>
      </c>
      <c r="G30" s="4">
        <v>10000</v>
      </c>
      <c r="H30" s="5" t="s">
        <v>71</v>
      </c>
      <c r="I30" s="5">
        <f t="shared" si="1"/>
        <v>5</v>
      </c>
      <c r="J30" s="5">
        <f t="shared" si="1"/>
        <v>10</v>
      </c>
      <c r="K30" s="5">
        <f t="shared" si="1"/>
        <v>49</v>
      </c>
      <c r="L30" s="5">
        <v>0.12</v>
      </c>
      <c r="M30" s="10"/>
      <c r="N30" s="10"/>
      <c r="O30" s="10"/>
      <c r="P30" s="10"/>
      <c r="Q30" s="10"/>
      <c r="R30" s="10"/>
      <c r="S30" s="10"/>
      <c r="T30" s="10"/>
      <c r="U30" s="12" t="s">
        <v>71</v>
      </c>
      <c r="V30" s="12">
        <v>0</v>
      </c>
      <c r="W30" s="12" t="s">
        <v>176</v>
      </c>
      <c r="X30" s="12" t="s">
        <v>176</v>
      </c>
      <c r="Y30" s="12" t="s">
        <v>176</v>
      </c>
    </row>
    <row r="31" spans="1:7" ht="11.25">
      <c r="A31" s="4" t="s">
        <v>28</v>
      </c>
      <c r="B31" s="4">
        <v>10</v>
      </c>
      <c r="C31" s="4">
        <v>10</v>
      </c>
      <c r="D31" s="4">
        <v>10</v>
      </c>
      <c r="E31" s="4">
        <v>10</v>
      </c>
      <c r="F31" s="4">
        <v>10</v>
      </c>
      <c r="G31" s="4">
        <v>10</v>
      </c>
    </row>
    <row r="32" spans="1:7" ht="11.25">
      <c r="A32" s="4" t="s">
        <v>29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ht="11.25">
      <c r="A33" s="4" t="s">
        <v>30</v>
      </c>
      <c r="B33" s="4">
        <v>0.0006557602999999999</v>
      </c>
      <c r="C33" s="4">
        <v>0.0006557602999999999</v>
      </c>
      <c r="D33" s="4">
        <v>0.0006557602999999999</v>
      </c>
      <c r="E33" s="4">
        <v>0.0003125215</v>
      </c>
      <c r="F33" s="4">
        <v>0.0003125215</v>
      </c>
      <c r="G33" s="4">
        <v>0.0003125215</v>
      </c>
    </row>
    <row r="34" spans="1:7" ht="11.25">
      <c r="A34" s="4" t="s">
        <v>31</v>
      </c>
      <c r="B34" s="4">
        <v>3.442741575E-08</v>
      </c>
      <c r="C34" s="4">
        <v>3.442741575E-08</v>
      </c>
      <c r="D34" s="4">
        <v>3.442741575E-08</v>
      </c>
      <c r="E34" s="4">
        <v>6.875473000000001E-08</v>
      </c>
      <c r="F34" s="4">
        <v>6.875473000000001E-08</v>
      </c>
      <c r="G34" s="4">
        <v>6.875473000000001E-08</v>
      </c>
    </row>
    <row r="35" spans="1:7" ht="11.25">
      <c r="A35" s="4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ht="11.25">
      <c r="A36" s="4" t="s">
        <v>33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11.25">
      <c r="A37" s="4" t="s">
        <v>34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11.25">
      <c r="A38" s="4" t="s">
        <v>35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ht="11.25">
      <c r="A39" s="4" t="s">
        <v>36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X43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28.66015625" style="0" bestFit="1" customWidth="1"/>
    <col min="2" max="2" width="8.33203125" style="0" customWidth="1"/>
    <col min="3" max="3" width="19.66015625" style="0" bestFit="1" customWidth="1"/>
    <col min="4" max="6" width="11.16015625" style="0" bestFit="1" customWidth="1"/>
    <col min="7" max="7" width="10.66015625" style="0" customWidth="1"/>
    <col min="8" max="8" width="11.33203125" style="0" bestFit="1" customWidth="1"/>
    <col min="12" max="12" width="11.33203125" style="0" bestFit="1" customWidth="1"/>
    <col min="14" max="14" width="13.83203125" style="0" bestFit="1" customWidth="1"/>
  </cols>
  <sheetData>
    <row r="1" spans="1:14" ht="11.25">
      <c r="A1" s="6" t="s">
        <v>1</v>
      </c>
      <c r="B1" s="6">
        <v>5</v>
      </c>
      <c r="C1" s="3" t="s">
        <v>37</v>
      </c>
      <c r="D1" s="3" t="s">
        <v>80</v>
      </c>
      <c r="E1" s="3" t="s">
        <v>81</v>
      </c>
      <c r="F1" s="3" t="s">
        <v>82</v>
      </c>
      <c r="G1" s="3" t="s">
        <v>97</v>
      </c>
      <c r="H1" s="3" t="s">
        <v>98</v>
      </c>
      <c r="I1" s="1"/>
      <c r="K1" t="s">
        <v>79</v>
      </c>
      <c r="N1" t="s">
        <v>78</v>
      </c>
    </row>
    <row r="2" spans="1:14" ht="11.25">
      <c r="A2" s="6" t="s">
        <v>0</v>
      </c>
      <c r="B2" s="6">
        <v>10</v>
      </c>
      <c r="C2" s="3" t="s">
        <v>52</v>
      </c>
      <c r="D2" s="3" t="s">
        <v>62</v>
      </c>
      <c r="E2" s="3" t="s">
        <v>62</v>
      </c>
      <c r="F2" s="3" t="s">
        <v>62</v>
      </c>
      <c r="G2" s="3" t="s">
        <v>62</v>
      </c>
      <c r="H2" s="3" t="s">
        <v>57</v>
      </c>
      <c r="I2" s="1"/>
      <c r="K2">
        <v>5</v>
      </c>
      <c r="L2">
        <v>4</v>
      </c>
      <c r="M2">
        <v>55</v>
      </c>
      <c r="N2">
        <f ca="1">INT(1+RAND()*10)</f>
        <v>3</v>
      </c>
    </row>
    <row r="3" spans="1:14" ht="11.25">
      <c r="A3" s="6" t="s">
        <v>2</v>
      </c>
      <c r="B3" s="6">
        <v>1</v>
      </c>
      <c r="C3" s="3" t="s">
        <v>38</v>
      </c>
      <c r="D3" s="3" t="s">
        <v>69</v>
      </c>
      <c r="E3" s="3" t="s">
        <v>69</v>
      </c>
      <c r="F3" s="3" t="s">
        <v>69</v>
      </c>
      <c r="G3" s="3" t="s">
        <v>69</v>
      </c>
      <c r="H3" s="3" t="s">
        <v>9</v>
      </c>
      <c r="I3" s="1"/>
      <c r="K3">
        <v>5</v>
      </c>
      <c r="L3">
        <v>5</v>
      </c>
      <c r="M3">
        <v>55</v>
      </c>
      <c r="N3">
        <f aca="true" ca="1" t="shared" si="0" ref="N3:N11">INT(1+RAND()*10)</f>
        <v>6</v>
      </c>
    </row>
    <row r="4" spans="1:14" ht="11.25">
      <c r="A4" s="6" t="s">
        <v>3</v>
      </c>
      <c r="B4" s="6">
        <v>300</v>
      </c>
      <c r="C4" s="3" t="s">
        <v>46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1"/>
      <c r="K4">
        <v>5</v>
      </c>
      <c r="L4">
        <v>10</v>
      </c>
      <c r="M4">
        <v>49</v>
      </c>
      <c r="N4">
        <f ca="1" t="shared" si="0"/>
        <v>7</v>
      </c>
    </row>
    <row r="5" spans="1:14" ht="11.25">
      <c r="A5" s="6" t="s">
        <v>4</v>
      </c>
      <c r="B5" s="6">
        <v>60</v>
      </c>
      <c r="C5" s="3" t="s">
        <v>47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1"/>
      <c r="K5">
        <v>24</v>
      </c>
      <c r="L5">
        <v>21</v>
      </c>
      <c r="M5">
        <v>22</v>
      </c>
      <c r="N5">
        <f ca="1" t="shared" si="0"/>
        <v>5</v>
      </c>
    </row>
    <row r="6" spans="1:14" ht="11.25">
      <c r="A6" s="6" t="s">
        <v>5</v>
      </c>
      <c r="B6" s="6">
        <v>6</v>
      </c>
      <c r="C6" s="3" t="s">
        <v>55</v>
      </c>
      <c r="D6" s="3" t="s">
        <v>49</v>
      </c>
      <c r="E6" s="3" t="s">
        <v>49</v>
      </c>
      <c r="F6" s="3" t="s">
        <v>49</v>
      </c>
      <c r="G6" s="3" t="s">
        <v>49</v>
      </c>
      <c r="H6" s="3" t="s">
        <v>49</v>
      </c>
      <c r="I6" s="1"/>
      <c r="K6">
        <v>25</v>
      </c>
      <c r="L6">
        <v>66</v>
      </c>
      <c r="M6">
        <v>22</v>
      </c>
      <c r="N6">
        <f ca="1" t="shared" si="0"/>
        <v>5</v>
      </c>
    </row>
    <row r="7" spans="1:14" ht="11.25">
      <c r="A7" s="6" t="s">
        <v>6</v>
      </c>
      <c r="B7" s="6">
        <v>10</v>
      </c>
      <c r="C7" s="3" t="s">
        <v>48</v>
      </c>
      <c r="D7" s="3" t="s">
        <v>40</v>
      </c>
      <c r="E7" s="3" t="s">
        <v>40</v>
      </c>
      <c r="F7" s="3" t="s">
        <v>40</v>
      </c>
      <c r="G7" s="3" t="s">
        <v>40</v>
      </c>
      <c r="H7" s="3" t="s">
        <v>40</v>
      </c>
      <c r="I7" s="1"/>
      <c r="K7">
        <v>30</v>
      </c>
      <c r="L7">
        <v>65</v>
      </c>
      <c r="M7">
        <v>20</v>
      </c>
      <c r="N7">
        <f ca="1" t="shared" si="0"/>
        <v>6</v>
      </c>
    </row>
    <row r="8" spans="1:14" ht="11.25">
      <c r="A8" s="6" t="s">
        <v>7</v>
      </c>
      <c r="B8" s="6">
        <v>5</v>
      </c>
      <c r="C8" s="3" t="s">
        <v>66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1"/>
      <c r="K8">
        <v>32</v>
      </c>
      <c r="L8">
        <v>65</v>
      </c>
      <c r="M8">
        <v>10</v>
      </c>
      <c r="N8">
        <f ca="1" t="shared" si="0"/>
        <v>4</v>
      </c>
    </row>
    <row r="9" spans="1:14" ht="11.25">
      <c r="A9" s="6" t="s">
        <v>51</v>
      </c>
      <c r="B9" s="13" t="s">
        <v>49</v>
      </c>
      <c r="C9" s="3"/>
      <c r="D9" s="3"/>
      <c r="E9" s="3"/>
      <c r="F9" s="3"/>
      <c r="G9" s="3"/>
      <c r="H9" s="3"/>
      <c r="I9" s="1"/>
      <c r="K9">
        <v>68</v>
      </c>
      <c r="L9">
        <v>20</v>
      </c>
      <c r="M9">
        <v>10</v>
      </c>
      <c r="N9">
        <f ca="1" t="shared" si="0"/>
        <v>8</v>
      </c>
    </row>
    <row r="10" spans="1:14" ht="11.25">
      <c r="A10" s="6" t="s">
        <v>67</v>
      </c>
      <c r="B10" s="6"/>
      <c r="C10" s="3"/>
      <c r="D10" s="3"/>
      <c r="E10" s="3"/>
      <c r="F10" s="3"/>
      <c r="G10" s="3"/>
      <c r="H10" s="3"/>
      <c r="I10" s="1"/>
      <c r="K10">
        <v>75</v>
      </c>
      <c r="L10">
        <v>20</v>
      </c>
      <c r="M10">
        <v>10</v>
      </c>
      <c r="N10">
        <f ca="1" t="shared" si="0"/>
        <v>9</v>
      </c>
    </row>
    <row r="11" spans="1:14" ht="11.25">
      <c r="A11" s="6" t="s">
        <v>72</v>
      </c>
      <c r="B11" s="6">
        <v>0</v>
      </c>
      <c r="C11" s="3"/>
      <c r="D11" s="3"/>
      <c r="E11" s="3"/>
      <c r="F11" s="3"/>
      <c r="G11" s="3"/>
      <c r="H11" s="3"/>
      <c r="I11" s="1"/>
      <c r="K11">
        <v>75</v>
      </c>
      <c r="L11">
        <v>20</v>
      </c>
      <c r="M11">
        <v>10</v>
      </c>
      <c r="N11">
        <f ca="1" t="shared" si="0"/>
        <v>4</v>
      </c>
    </row>
    <row r="12" spans="1:9" ht="11.25">
      <c r="A12" s="6" t="s">
        <v>68</v>
      </c>
      <c r="B12" s="6"/>
      <c r="C12" s="3"/>
      <c r="D12" s="3"/>
      <c r="E12" s="3"/>
      <c r="F12" s="3"/>
      <c r="G12" s="3"/>
      <c r="H12" s="3"/>
      <c r="I12" s="1"/>
    </row>
    <row r="13" spans="1:9" ht="11.25">
      <c r="A13" s="6"/>
      <c r="B13" s="6"/>
      <c r="C13" s="3"/>
      <c r="D13" s="3"/>
      <c r="E13" s="3"/>
      <c r="F13" s="3"/>
      <c r="G13" s="3"/>
      <c r="H13" s="3"/>
      <c r="I13" s="1"/>
    </row>
    <row r="14" spans="1:9" ht="11.25">
      <c r="A14" s="6"/>
      <c r="B14" s="6"/>
      <c r="C14" s="3"/>
      <c r="D14" s="3"/>
      <c r="E14" s="3"/>
      <c r="F14" s="3"/>
      <c r="G14" s="3"/>
      <c r="H14" s="3"/>
      <c r="I14" s="1"/>
    </row>
    <row r="15" spans="1:9" ht="11.25">
      <c r="A15" s="6"/>
      <c r="B15" s="6"/>
      <c r="C15" s="3"/>
      <c r="D15" s="3"/>
      <c r="E15" s="3"/>
      <c r="F15" s="3"/>
      <c r="G15" s="3"/>
      <c r="H15" s="3"/>
      <c r="I15" s="1"/>
    </row>
    <row r="16" spans="1:9" ht="11.25">
      <c r="A16" s="6"/>
      <c r="B16" s="6"/>
      <c r="C16" s="3"/>
      <c r="D16" s="3"/>
      <c r="E16" s="3"/>
      <c r="F16" s="3"/>
      <c r="G16" s="3"/>
      <c r="H16" s="3"/>
      <c r="I16" s="1"/>
    </row>
    <row r="17" spans="1:9" ht="11.25">
      <c r="A17" s="6" t="s">
        <v>111</v>
      </c>
      <c r="B17" s="6" t="s">
        <v>77</v>
      </c>
      <c r="C17" s="3"/>
      <c r="D17" s="3"/>
      <c r="E17" s="3"/>
      <c r="F17" s="3"/>
      <c r="G17" s="3"/>
      <c r="H17" s="3"/>
      <c r="I17" s="1"/>
    </row>
    <row r="18" spans="1:9" ht="11.25">
      <c r="A18" s="6"/>
      <c r="B18" s="6"/>
      <c r="C18" s="3"/>
      <c r="D18" s="3"/>
      <c r="E18" s="3"/>
      <c r="F18" s="3"/>
      <c r="G18" s="3"/>
      <c r="H18" s="3"/>
      <c r="I18" s="1"/>
    </row>
    <row r="19" spans="1:9" ht="11.25">
      <c r="A19" s="6"/>
      <c r="B19" s="6"/>
      <c r="C19" s="3"/>
      <c r="D19" s="3"/>
      <c r="E19" s="3"/>
      <c r="F19" s="3"/>
      <c r="G19" s="3"/>
      <c r="H19" s="3"/>
      <c r="I19" s="1"/>
    </row>
    <row r="20" spans="1:24" ht="33.75">
      <c r="A20" s="4" t="s">
        <v>54</v>
      </c>
      <c r="B20" s="4" t="s">
        <v>12</v>
      </c>
      <c r="C20" s="4" t="s">
        <v>13</v>
      </c>
      <c r="D20" s="4" t="s">
        <v>83</v>
      </c>
      <c r="E20" s="4" t="s">
        <v>84</v>
      </c>
      <c r="F20" s="4" t="s">
        <v>85</v>
      </c>
      <c r="G20" s="4" t="s">
        <v>86</v>
      </c>
      <c r="H20" s="7" t="s">
        <v>56</v>
      </c>
      <c r="I20" s="5" t="s">
        <v>10</v>
      </c>
      <c r="J20" s="5" t="s">
        <v>11</v>
      </c>
      <c r="K20" s="5" t="s">
        <v>41</v>
      </c>
      <c r="L20" s="5" t="s">
        <v>97</v>
      </c>
      <c r="M20" s="5" t="s">
        <v>98</v>
      </c>
      <c r="N20" s="5" t="s">
        <v>53</v>
      </c>
      <c r="O20" s="8" t="s">
        <v>63</v>
      </c>
      <c r="P20" s="8" t="s">
        <v>64</v>
      </c>
      <c r="Q20" s="9" t="s">
        <v>87</v>
      </c>
      <c r="R20" s="9" t="s">
        <v>88</v>
      </c>
      <c r="S20" s="9" t="s">
        <v>89</v>
      </c>
      <c r="T20" s="9" t="s">
        <v>90</v>
      </c>
      <c r="U20" s="9" t="s">
        <v>91</v>
      </c>
      <c r="V20" s="9" t="s">
        <v>92</v>
      </c>
      <c r="W20" s="9" t="s">
        <v>97</v>
      </c>
      <c r="X20" s="9" t="s">
        <v>97</v>
      </c>
    </row>
    <row r="21" spans="1:24" ht="11.25">
      <c r="A21" s="4" t="s">
        <v>8</v>
      </c>
      <c r="B21" s="4">
        <v>-8084</v>
      </c>
      <c r="C21" s="4">
        <v>-3354</v>
      </c>
      <c r="D21" s="4">
        <v>-5364</v>
      </c>
      <c r="E21" s="4">
        <v>4200</v>
      </c>
      <c r="F21" s="4">
        <v>4200</v>
      </c>
      <c r="G21" s="4">
        <v>4200</v>
      </c>
      <c r="H21" s="5" t="s">
        <v>20</v>
      </c>
      <c r="I21" s="5">
        <f aca="true" t="shared" si="1" ref="I21:K30">payoff($N2,K$2:K$11)</f>
        <v>5</v>
      </c>
      <c r="J21" s="5">
        <f t="shared" si="1"/>
        <v>10</v>
      </c>
      <c r="K21" s="5">
        <f t="shared" si="1"/>
        <v>49</v>
      </c>
      <c r="L21" s="5">
        <f>0.5053*I21+0.1585*J21+0.3362*K21</f>
        <v>20.5853</v>
      </c>
      <c r="M21" s="5"/>
      <c r="N21" s="5">
        <v>0.12</v>
      </c>
      <c r="O21" s="9" t="s">
        <v>20</v>
      </c>
      <c r="P21" s="9">
        <v>0</v>
      </c>
      <c r="Q21" s="9">
        <v>28</v>
      </c>
      <c r="R21" s="9">
        <f>Q21+0.01</f>
        <v>28.01</v>
      </c>
      <c r="S21" s="9">
        <v>26</v>
      </c>
      <c r="T21" s="9">
        <f>S21+0.01</f>
        <v>26.01</v>
      </c>
      <c r="U21" s="9">
        <v>25</v>
      </c>
      <c r="V21" s="9">
        <f aca="true" t="shared" si="2" ref="V21:V30">U21+0.01</f>
        <v>25.01</v>
      </c>
      <c r="W21" s="14">
        <f>0.5053*Q21+0.1585*S21+0.3362*U21</f>
        <v>26.6744</v>
      </c>
      <c r="X21" s="14">
        <f>0.5053*R21+0.1585*T21+0.3362*V21</f>
        <v>26.6844</v>
      </c>
    </row>
    <row r="22" spans="1:24" ht="11.25">
      <c r="A22" s="4" t="s">
        <v>21</v>
      </c>
      <c r="B22" s="4">
        <v>316</v>
      </c>
      <c r="C22" s="4">
        <v>78</v>
      </c>
      <c r="D22" s="4">
        <v>78</v>
      </c>
      <c r="E22" s="4">
        <v>0</v>
      </c>
      <c r="F22" s="4">
        <v>0</v>
      </c>
      <c r="G22" s="4">
        <v>0</v>
      </c>
      <c r="H22" s="5" t="s">
        <v>14</v>
      </c>
      <c r="I22" s="5">
        <f t="shared" si="1"/>
        <v>30</v>
      </c>
      <c r="J22" s="5">
        <f t="shared" si="1"/>
        <v>65</v>
      </c>
      <c r="K22" s="5">
        <f t="shared" si="1"/>
        <v>20</v>
      </c>
      <c r="L22" s="5">
        <f aca="true" t="shared" si="3" ref="L22:L30">0.5053*I22+0.1585*J22+0.3362*K22</f>
        <v>32.185500000000005</v>
      </c>
      <c r="M22" s="5"/>
      <c r="N22" s="5">
        <v>0.12</v>
      </c>
      <c r="O22" s="9" t="s">
        <v>14</v>
      </c>
      <c r="P22" s="9">
        <v>0</v>
      </c>
      <c r="Q22" s="9">
        <v>28</v>
      </c>
      <c r="R22" s="9">
        <f aca="true" t="shared" si="4" ref="R22:T30">Q22+0.01</f>
        <v>28.01</v>
      </c>
      <c r="S22" s="9">
        <v>26</v>
      </c>
      <c r="T22" s="9">
        <f t="shared" si="4"/>
        <v>26.01</v>
      </c>
      <c r="U22" s="9">
        <v>25</v>
      </c>
      <c r="V22" s="9">
        <f t="shared" si="2"/>
        <v>25.01</v>
      </c>
      <c r="W22" s="14">
        <f aca="true" t="shared" si="5" ref="W22:W30">0.5053*Q22+0.1585*S22+0.3362*U22</f>
        <v>26.6744</v>
      </c>
      <c r="X22" s="14">
        <f aca="true" t="shared" si="6" ref="X22:X30">0.5053*R22+0.1585*T22+0.3362*V22</f>
        <v>26.6844</v>
      </c>
    </row>
    <row r="23" spans="1:24" ht="11.25">
      <c r="A23" s="4" t="s">
        <v>22</v>
      </c>
      <c r="B23" s="4">
        <v>24</v>
      </c>
      <c r="C23" s="4">
        <v>100</v>
      </c>
      <c r="D23" s="4">
        <v>24</v>
      </c>
      <c r="E23" s="4">
        <v>0</v>
      </c>
      <c r="F23" s="4">
        <v>0</v>
      </c>
      <c r="G23" s="4">
        <v>0</v>
      </c>
      <c r="H23" s="5" t="s">
        <v>15</v>
      </c>
      <c r="I23" s="5">
        <f t="shared" si="1"/>
        <v>32</v>
      </c>
      <c r="J23" s="5">
        <f t="shared" si="1"/>
        <v>65</v>
      </c>
      <c r="K23" s="5">
        <f t="shared" si="1"/>
        <v>10</v>
      </c>
      <c r="L23" s="5">
        <f t="shared" si="3"/>
        <v>29.8341</v>
      </c>
      <c r="M23" s="5"/>
      <c r="N23" s="5">
        <v>0.12</v>
      </c>
      <c r="O23" s="9" t="s">
        <v>15</v>
      </c>
      <c r="P23" s="9">
        <v>0</v>
      </c>
      <c r="Q23" s="9">
        <v>28</v>
      </c>
      <c r="R23" s="9">
        <f t="shared" si="4"/>
        <v>28.01</v>
      </c>
      <c r="S23" s="9">
        <v>26</v>
      </c>
      <c r="T23" s="9">
        <f t="shared" si="4"/>
        <v>26.01</v>
      </c>
      <c r="U23" s="9">
        <v>25</v>
      </c>
      <c r="V23" s="9">
        <f t="shared" si="2"/>
        <v>25.01</v>
      </c>
      <c r="W23" s="14">
        <f t="shared" si="5"/>
        <v>26.6744</v>
      </c>
      <c r="X23" s="14">
        <f t="shared" si="6"/>
        <v>26.6844</v>
      </c>
    </row>
    <row r="24" spans="1:24" ht="11.25">
      <c r="A24" s="4" t="s">
        <v>42</v>
      </c>
      <c r="B24" s="4">
        <v>52</v>
      </c>
      <c r="C24" s="4">
        <v>52</v>
      </c>
      <c r="D24" s="4">
        <v>210</v>
      </c>
      <c r="E24" s="4">
        <v>0</v>
      </c>
      <c r="F24" s="4">
        <v>0</v>
      </c>
      <c r="G24" s="4">
        <v>0</v>
      </c>
      <c r="H24" s="5" t="s">
        <v>16</v>
      </c>
      <c r="I24" s="5">
        <f t="shared" si="1"/>
        <v>25</v>
      </c>
      <c r="J24" s="5">
        <f t="shared" si="1"/>
        <v>66</v>
      </c>
      <c r="K24" s="5">
        <f t="shared" si="1"/>
        <v>22</v>
      </c>
      <c r="L24" s="5">
        <f t="shared" si="3"/>
        <v>30.4899</v>
      </c>
      <c r="M24" s="5"/>
      <c r="N24" s="5">
        <v>0.12</v>
      </c>
      <c r="O24" s="9" t="s">
        <v>16</v>
      </c>
      <c r="P24" s="9">
        <v>0</v>
      </c>
      <c r="Q24" s="9">
        <v>28</v>
      </c>
      <c r="R24" s="9">
        <f t="shared" si="4"/>
        <v>28.01</v>
      </c>
      <c r="S24" s="9">
        <v>26</v>
      </c>
      <c r="T24" s="9">
        <f t="shared" si="4"/>
        <v>26.01</v>
      </c>
      <c r="U24" s="9">
        <v>25</v>
      </c>
      <c r="V24" s="9">
        <f t="shared" si="2"/>
        <v>25.01</v>
      </c>
      <c r="W24" s="14">
        <f t="shared" si="5"/>
        <v>26.6744</v>
      </c>
      <c r="X24" s="14">
        <f t="shared" si="6"/>
        <v>26.6844</v>
      </c>
    </row>
    <row r="25" spans="1:24" ht="11.25">
      <c r="A25" s="4" t="s">
        <v>43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5" t="s">
        <v>17</v>
      </c>
      <c r="I25" s="5">
        <f t="shared" si="1"/>
        <v>25</v>
      </c>
      <c r="J25" s="5">
        <f t="shared" si="1"/>
        <v>66</v>
      </c>
      <c r="K25" s="5">
        <f t="shared" si="1"/>
        <v>22</v>
      </c>
      <c r="L25" s="5">
        <f t="shared" si="3"/>
        <v>30.4899</v>
      </c>
      <c r="M25" s="5"/>
      <c r="N25" s="5">
        <v>0.12</v>
      </c>
      <c r="O25" s="9" t="s">
        <v>17</v>
      </c>
      <c r="P25" s="9">
        <v>0</v>
      </c>
      <c r="Q25" s="9">
        <v>28</v>
      </c>
      <c r="R25" s="9">
        <f t="shared" si="4"/>
        <v>28.01</v>
      </c>
      <c r="S25" s="9">
        <v>26</v>
      </c>
      <c r="T25" s="9">
        <f t="shared" si="4"/>
        <v>26.01</v>
      </c>
      <c r="U25" s="9">
        <v>25</v>
      </c>
      <c r="V25" s="9">
        <f t="shared" si="2"/>
        <v>25.01</v>
      </c>
      <c r="W25" s="14">
        <f t="shared" si="5"/>
        <v>26.6744</v>
      </c>
      <c r="X25" s="14">
        <f t="shared" si="6"/>
        <v>26.6844</v>
      </c>
    </row>
    <row r="26" spans="1:24" ht="11.25">
      <c r="A26" s="4" t="s">
        <v>58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5" t="s">
        <v>18</v>
      </c>
      <c r="I26" s="5">
        <f t="shared" si="1"/>
        <v>30</v>
      </c>
      <c r="J26" s="5">
        <f t="shared" si="1"/>
        <v>65</v>
      </c>
      <c r="K26" s="5">
        <f t="shared" si="1"/>
        <v>20</v>
      </c>
      <c r="L26" s="5">
        <f t="shared" si="3"/>
        <v>32.185500000000005</v>
      </c>
      <c r="M26" s="5"/>
      <c r="N26" s="5">
        <v>0.12</v>
      </c>
      <c r="O26" s="9" t="s">
        <v>18</v>
      </c>
      <c r="P26" s="9">
        <v>0</v>
      </c>
      <c r="Q26" s="9">
        <v>28</v>
      </c>
      <c r="R26" s="9">
        <f t="shared" si="4"/>
        <v>28.01</v>
      </c>
      <c r="S26" s="9">
        <v>26</v>
      </c>
      <c r="T26" s="9">
        <f t="shared" si="4"/>
        <v>26.01</v>
      </c>
      <c r="U26" s="9">
        <v>25</v>
      </c>
      <c r="V26" s="9">
        <f t="shared" si="2"/>
        <v>25.01</v>
      </c>
      <c r="W26" s="14">
        <f t="shared" si="5"/>
        <v>26.6744</v>
      </c>
      <c r="X26" s="14">
        <f t="shared" si="6"/>
        <v>26.6844</v>
      </c>
    </row>
    <row r="27" spans="1:24" ht="11.25">
      <c r="A27" s="4" t="s">
        <v>23</v>
      </c>
      <c r="B27" s="4">
        <v>2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5" t="s">
        <v>19</v>
      </c>
      <c r="I27" s="5">
        <f t="shared" si="1"/>
        <v>24</v>
      </c>
      <c r="J27" s="5">
        <f t="shared" si="1"/>
        <v>21</v>
      </c>
      <c r="K27" s="5">
        <f t="shared" si="1"/>
        <v>22</v>
      </c>
      <c r="L27" s="5">
        <f t="shared" si="3"/>
        <v>22.8521</v>
      </c>
      <c r="M27" s="5"/>
      <c r="N27" s="5">
        <v>0.12</v>
      </c>
      <c r="O27" s="9" t="s">
        <v>19</v>
      </c>
      <c r="P27" s="9">
        <v>0</v>
      </c>
      <c r="Q27" s="9">
        <v>28</v>
      </c>
      <c r="R27" s="9">
        <f t="shared" si="4"/>
        <v>28.01</v>
      </c>
      <c r="S27" s="9">
        <v>26</v>
      </c>
      <c r="T27" s="9">
        <f t="shared" si="4"/>
        <v>26.01</v>
      </c>
      <c r="U27" s="9">
        <v>25</v>
      </c>
      <c r="V27" s="9">
        <f t="shared" si="2"/>
        <v>25.01</v>
      </c>
      <c r="W27" s="14">
        <f t="shared" si="5"/>
        <v>26.6744</v>
      </c>
      <c r="X27" s="14">
        <f t="shared" si="6"/>
        <v>26.6844</v>
      </c>
    </row>
    <row r="28" spans="1:24" ht="11.25">
      <c r="A28" s="4" t="s">
        <v>24</v>
      </c>
      <c r="B28" s="4">
        <v>2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  <c r="H28" s="5" t="s">
        <v>39</v>
      </c>
      <c r="I28" s="5">
        <f t="shared" si="1"/>
        <v>68</v>
      </c>
      <c r="J28" s="5">
        <f t="shared" si="1"/>
        <v>20</v>
      </c>
      <c r="K28" s="5">
        <f t="shared" si="1"/>
        <v>10</v>
      </c>
      <c r="L28" s="5">
        <f t="shared" si="3"/>
        <v>40.8924</v>
      </c>
      <c r="M28" s="5"/>
      <c r="N28" s="5">
        <v>0.12</v>
      </c>
      <c r="O28" s="9" t="s">
        <v>39</v>
      </c>
      <c r="P28" s="9">
        <v>0</v>
      </c>
      <c r="Q28" s="9">
        <v>28</v>
      </c>
      <c r="R28" s="9">
        <f t="shared" si="4"/>
        <v>28.01</v>
      </c>
      <c r="S28" s="9">
        <v>26</v>
      </c>
      <c r="T28" s="9">
        <f t="shared" si="4"/>
        <v>26.01</v>
      </c>
      <c r="U28" s="9">
        <v>25</v>
      </c>
      <c r="V28" s="9">
        <f t="shared" si="2"/>
        <v>25.01</v>
      </c>
      <c r="W28" s="14">
        <f t="shared" si="5"/>
        <v>26.6744</v>
      </c>
      <c r="X28" s="14">
        <f t="shared" si="6"/>
        <v>26.6844</v>
      </c>
    </row>
    <row r="29" spans="1:24" ht="11.25">
      <c r="A29" s="4" t="s">
        <v>44</v>
      </c>
      <c r="B29" s="4">
        <v>2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  <c r="H29" s="5" t="s">
        <v>70</v>
      </c>
      <c r="I29" s="5">
        <f t="shared" si="1"/>
        <v>75</v>
      </c>
      <c r="J29" s="5">
        <f t="shared" si="1"/>
        <v>20</v>
      </c>
      <c r="K29" s="5">
        <f t="shared" si="1"/>
        <v>10</v>
      </c>
      <c r="L29" s="5">
        <f t="shared" si="3"/>
        <v>44.429500000000004</v>
      </c>
      <c r="M29" s="5"/>
      <c r="N29" s="5">
        <v>0.12</v>
      </c>
      <c r="O29" s="9" t="s">
        <v>70</v>
      </c>
      <c r="P29" s="8">
        <v>0</v>
      </c>
      <c r="Q29" s="9">
        <v>28</v>
      </c>
      <c r="R29" s="9">
        <f t="shared" si="4"/>
        <v>28.01</v>
      </c>
      <c r="S29" s="9">
        <v>26</v>
      </c>
      <c r="T29" s="9">
        <f t="shared" si="4"/>
        <v>26.01</v>
      </c>
      <c r="U29" s="9">
        <v>25</v>
      </c>
      <c r="V29" s="9">
        <f t="shared" si="2"/>
        <v>25.01</v>
      </c>
      <c r="W29" s="14">
        <f t="shared" si="5"/>
        <v>26.6744</v>
      </c>
      <c r="X29" s="14">
        <f t="shared" si="6"/>
        <v>26.6844</v>
      </c>
    </row>
    <row r="30" spans="1:24" ht="11.25">
      <c r="A30" s="4" t="s">
        <v>45</v>
      </c>
      <c r="B30" s="4">
        <v>2</v>
      </c>
      <c r="C30" s="4">
        <v>2</v>
      </c>
      <c r="D30" s="4">
        <v>2</v>
      </c>
      <c r="E30" s="4">
        <v>2</v>
      </c>
      <c r="F30" s="4">
        <v>2</v>
      </c>
      <c r="G30" s="4">
        <v>2</v>
      </c>
      <c r="H30" s="5" t="s">
        <v>71</v>
      </c>
      <c r="I30" s="5">
        <f t="shared" si="1"/>
        <v>24</v>
      </c>
      <c r="J30" s="5">
        <f t="shared" si="1"/>
        <v>21</v>
      </c>
      <c r="K30" s="5">
        <f t="shared" si="1"/>
        <v>22</v>
      </c>
      <c r="L30" s="5">
        <f t="shared" si="3"/>
        <v>22.8521</v>
      </c>
      <c r="M30" s="5"/>
      <c r="N30" s="5">
        <v>0.12</v>
      </c>
      <c r="O30" s="9" t="s">
        <v>71</v>
      </c>
      <c r="P30" s="9">
        <v>0</v>
      </c>
      <c r="Q30" s="9">
        <v>28</v>
      </c>
      <c r="R30" s="9">
        <f t="shared" si="4"/>
        <v>28.01</v>
      </c>
      <c r="S30" s="9">
        <v>26</v>
      </c>
      <c r="T30" s="9">
        <f t="shared" si="4"/>
        <v>26.01</v>
      </c>
      <c r="U30" s="9">
        <v>25</v>
      </c>
      <c r="V30" s="9">
        <f t="shared" si="2"/>
        <v>25.01</v>
      </c>
      <c r="W30" s="14">
        <f t="shared" si="5"/>
        <v>26.6744</v>
      </c>
      <c r="X30" s="14">
        <f t="shared" si="6"/>
        <v>26.6844</v>
      </c>
    </row>
    <row r="31" spans="1:7" ht="11.25">
      <c r="A31" s="4" t="s">
        <v>60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ht="11.25">
      <c r="A32" s="4" t="s">
        <v>25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ht="11.25">
      <c r="A33" s="4" t="s">
        <v>26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1.25">
      <c r="A34" s="4" t="s">
        <v>27</v>
      </c>
      <c r="B34" s="4">
        <v>10000</v>
      </c>
      <c r="C34" s="4">
        <v>10000</v>
      </c>
      <c r="D34" s="4">
        <v>10000</v>
      </c>
      <c r="E34" s="4">
        <v>10000</v>
      </c>
      <c r="F34" s="4">
        <v>10000</v>
      </c>
      <c r="G34" s="4">
        <v>10000</v>
      </c>
    </row>
    <row r="35" spans="1:7" ht="11.25">
      <c r="A35" s="4" t="s">
        <v>28</v>
      </c>
      <c r="B35" s="4">
        <v>10</v>
      </c>
      <c r="C35" s="4">
        <v>10</v>
      </c>
      <c r="D35" s="4">
        <v>10</v>
      </c>
      <c r="E35" s="4">
        <v>10</v>
      </c>
      <c r="F35" s="4">
        <v>10</v>
      </c>
      <c r="G35" s="4">
        <v>10</v>
      </c>
    </row>
    <row r="36" spans="1:7" ht="11.25">
      <c r="A36" s="4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11.25">
      <c r="A37" s="4" t="s">
        <v>30</v>
      </c>
      <c r="B37" s="4">
        <v>0.002105031</v>
      </c>
      <c r="C37" s="4">
        <v>0.002105031</v>
      </c>
      <c r="D37" s="4">
        <v>0.002105031</v>
      </c>
      <c r="E37" s="4">
        <v>0.0012820149999999998</v>
      </c>
      <c r="F37" s="4">
        <v>0.0012820149999999998</v>
      </c>
      <c r="G37" s="4">
        <v>0.0012820149999999998</v>
      </c>
    </row>
    <row r="38" spans="1:7" ht="11.25">
      <c r="A38" s="4" t="s">
        <v>31</v>
      </c>
      <c r="B38" s="4">
        <v>-1.1051412749999999E-07</v>
      </c>
      <c r="C38" s="4">
        <v>-1.1051412749999999E-07</v>
      </c>
      <c r="D38" s="4">
        <v>-1.1051412749999999E-07</v>
      </c>
      <c r="E38" s="4">
        <v>-2.8204329999999998E-08</v>
      </c>
      <c r="F38" s="4">
        <v>-2.8204329999999998E-08</v>
      </c>
      <c r="G38" s="4">
        <v>-2.8204329999999998E-08</v>
      </c>
    </row>
    <row r="39" spans="1:7" ht="11.25">
      <c r="A39" s="4" t="s">
        <v>32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ht="11.25">
      <c r="A40" s="4" t="s">
        <v>33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ht="11.25">
      <c r="A41" s="4" t="s">
        <v>34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1.25">
      <c r="A42" s="4" t="s">
        <v>35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ht="11.25">
      <c r="A43" s="4" t="s">
        <v>36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1:S44"/>
  <sheetViews>
    <sheetView zoomScalePageLayoutView="0" workbookViewId="0" topLeftCell="A1">
      <selection activeCell="G21" sqref="G21"/>
    </sheetView>
  </sheetViews>
  <sheetFormatPr defaultColWidth="9.33203125" defaultRowHeight="11.25"/>
  <cols>
    <col min="1" max="1" width="23.5" style="0" customWidth="1"/>
  </cols>
  <sheetData>
    <row r="1" spans="1:16" ht="11.25">
      <c r="A1" s="6" t="s">
        <v>1</v>
      </c>
      <c r="B1" s="6">
        <v>3</v>
      </c>
      <c r="C1" s="3" t="s">
        <v>37</v>
      </c>
      <c r="D1" s="3" t="s">
        <v>99</v>
      </c>
      <c r="E1" s="3" t="s">
        <v>100</v>
      </c>
      <c r="F1" s="3" t="s">
        <v>101</v>
      </c>
      <c r="G1" s="3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6" t="s">
        <v>0</v>
      </c>
      <c r="B2" s="6">
        <v>8</v>
      </c>
      <c r="C2" s="3" t="s">
        <v>52</v>
      </c>
      <c r="D2" s="3" t="s">
        <v>62</v>
      </c>
      <c r="E2" s="3" t="s">
        <v>62</v>
      </c>
      <c r="F2" s="3" t="s">
        <v>110</v>
      </c>
      <c r="G2" s="3"/>
      <c r="H2" s="2"/>
      <c r="I2" s="2"/>
      <c r="J2" s="2"/>
      <c r="K2" s="2"/>
      <c r="L2" s="2"/>
      <c r="M2" s="2"/>
      <c r="N2" s="2"/>
      <c r="O2" s="2"/>
      <c r="P2" s="2"/>
    </row>
    <row r="3" spans="1:16" ht="11.25">
      <c r="A3" s="6" t="s">
        <v>2</v>
      </c>
      <c r="B3" s="6">
        <v>1</v>
      </c>
      <c r="C3" s="3" t="s">
        <v>38</v>
      </c>
      <c r="D3" s="3" t="s">
        <v>9</v>
      </c>
      <c r="E3" s="3" t="s">
        <v>9</v>
      </c>
      <c r="F3" s="3" t="s">
        <v>9</v>
      </c>
      <c r="G3" s="3"/>
      <c r="H3" s="2"/>
      <c r="I3" s="2"/>
      <c r="J3" s="2"/>
      <c r="K3" s="2"/>
      <c r="L3" s="2"/>
      <c r="M3" s="2"/>
      <c r="N3" s="2"/>
      <c r="O3" s="2"/>
      <c r="P3" s="2"/>
    </row>
    <row r="4" spans="1:16" ht="11.25">
      <c r="A4" s="6" t="s">
        <v>3</v>
      </c>
      <c r="B4" s="6">
        <v>300</v>
      </c>
      <c r="C4" s="3" t="s">
        <v>46</v>
      </c>
      <c r="D4" s="3">
        <v>1</v>
      </c>
      <c r="E4" s="3">
        <v>1</v>
      </c>
      <c r="F4" s="3">
        <v>1</v>
      </c>
      <c r="G4" s="3"/>
      <c r="H4" s="2"/>
      <c r="I4" s="2"/>
      <c r="J4" s="2"/>
      <c r="K4" s="2"/>
      <c r="L4" s="2"/>
      <c r="M4" s="2"/>
      <c r="N4" s="2"/>
      <c r="O4" s="2"/>
      <c r="P4" s="2"/>
    </row>
    <row r="5" spans="1:16" ht="11.25">
      <c r="A5" s="6" t="s">
        <v>4</v>
      </c>
      <c r="B5" s="6">
        <v>60</v>
      </c>
      <c r="C5" s="3" t="s">
        <v>47</v>
      </c>
      <c r="D5" s="3">
        <v>1</v>
      </c>
      <c r="E5" s="3">
        <v>1</v>
      </c>
      <c r="F5" s="3">
        <v>1</v>
      </c>
      <c r="G5" s="3"/>
      <c r="H5" s="2"/>
      <c r="I5" s="2"/>
      <c r="J5" s="2"/>
      <c r="K5" s="2"/>
      <c r="L5" s="2"/>
      <c r="M5" s="2"/>
      <c r="N5" s="2"/>
      <c r="O5" s="2"/>
      <c r="P5" s="2"/>
    </row>
    <row r="6" spans="1:16" ht="11.25">
      <c r="A6" s="6" t="s">
        <v>5</v>
      </c>
      <c r="B6" s="6">
        <v>2</v>
      </c>
      <c r="C6" s="3" t="s">
        <v>50</v>
      </c>
      <c r="D6" s="3" t="s">
        <v>49</v>
      </c>
      <c r="E6" s="3" t="s">
        <v>49</v>
      </c>
      <c r="F6" s="3" t="s">
        <v>49</v>
      </c>
      <c r="G6" s="3"/>
      <c r="H6" s="2"/>
      <c r="I6" s="2"/>
      <c r="J6" s="2"/>
      <c r="K6" s="2"/>
      <c r="L6" s="2"/>
      <c r="M6" s="2"/>
      <c r="N6" s="2"/>
      <c r="O6" s="2"/>
      <c r="P6" s="2"/>
    </row>
    <row r="7" spans="1:16" ht="11.25">
      <c r="A7" s="6" t="s">
        <v>6</v>
      </c>
      <c r="B7" s="6">
        <v>10</v>
      </c>
      <c r="C7" s="3" t="s">
        <v>48</v>
      </c>
      <c r="D7" s="3" t="s">
        <v>40</v>
      </c>
      <c r="E7" s="3" t="s">
        <v>40</v>
      </c>
      <c r="F7" s="3" t="s">
        <v>40</v>
      </c>
      <c r="G7" s="3"/>
      <c r="H7" s="2"/>
      <c r="I7" s="2"/>
      <c r="J7" s="2"/>
      <c r="K7" s="2"/>
      <c r="L7" s="2"/>
      <c r="M7" s="2"/>
      <c r="N7" s="2"/>
      <c r="O7" s="2"/>
      <c r="P7" s="2"/>
    </row>
    <row r="8" spans="1:16" ht="11.25">
      <c r="A8" s="6" t="s">
        <v>7</v>
      </c>
      <c r="B8" s="6">
        <v>5</v>
      </c>
      <c r="C8" s="3" t="s">
        <v>66</v>
      </c>
      <c r="D8" s="3" t="s">
        <v>77</v>
      </c>
      <c r="E8" s="3" t="s">
        <v>77</v>
      </c>
      <c r="F8" s="3" t="s">
        <v>77</v>
      </c>
      <c r="G8" s="3"/>
      <c r="H8" s="2"/>
      <c r="I8" s="2"/>
      <c r="J8" s="2"/>
      <c r="K8" s="2"/>
      <c r="L8" s="2"/>
      <c r="M8" s="2"/>
      <c r="N8" s="2"/>
      <c r="O8" s="2"/>
      <c r="P8" s="2"/>
    </row>
    <row r="9" spans="1:16" ht="11.25">
      <c r="A9" s="6" t="s">
        <v>51</v>
      </c>
      <c r="B9" s="13" t="s">
        <v>49</v>
      </c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</row>
    <row r="10" spans="1:16" ht="11.25">
      <c r="A10" s="6" t="s">
        <v>67</v>
      </c>
      <c r="B10" s="6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</row>
    <row r="11" spans="1:16" ht="11.25">
      <c r="A11" s="6" t="s">
        <v>72</v>
      </c>
      <c r="B11" s="6">
        <v>4</v>
      </c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</row>
    <row r="12" spans="1:16" ht="11.25">
      <c r="A12" s="6" t="s">
        <v>68</v>
      </c>
      <c r="B12" s="6"/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</row>
    <row r="13" spans="1:16" ht="11.25">
      <c r="A13" s="6"/>
      <c r="B13" s="6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</row>
    <row r="14" spans="1:16" ht="11.25">
      <c r="A14" s="6"/>
      <c r="B14" s="6"/>
      <c r="C14" s="3"/>
      <c r="D14" s="3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</row>
    <row r="15" spans="1:16" ht="11.25">
      <c r="A15" s="6"/>
      <c r="B15" s="6"/>
      <c r="C15" s="3"/>
      <c r="D15" s="3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</row>
    <row r="16" spans="1:16" ht="11.25">
      <c r="A16" s="6"/>
      <c r="B16" s="6"/>
      <c r="C16" s="3"/>
      <c r="D16" s="3"/>
      <c r="E16" s="3"/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</row>
    <row r="17" spans="1:16" ht="11.25">
      <c r="A17" s="6" t="s">
        <v>111</v>
      </c>
      <c r="B17" s="6" t="s">
        <v>77</v>
      </c>
      <c r="C17" s="3"/>
      <c r="D17" s="3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</row>
    <row r="18" spans="1:17" ht="11.25">
      <c r="A18" s="6"/>
      <c r="B18" s="6"/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t="s">
        <v>76</v>
      </c>
    </row>
    <row r="19" spans="1:18" ht="11.25">
      <c r="A19" s="6"/>
      <c r="B19" s="6"/>
      <c r="C19" s="3"/>
      <c r="D19" s="3"/>
      <c r="E19" s="3"/>
      <c r="F19" s="3"/>
      <c r="G19" s="3"/>
      <c r="H19" s="2"/>
      <c r="I19" s="2"/>
      <c r="J19" s="11"/>
      <c r="K19" s="2"/>
      <c r="L19" s="2"/>
      <c r="M19" s="2"/>
      <c r="N19" s="2"/>
      <c r="O19" s="2"/>
      <c r="P19" s="2"/>
      <c r="Q19" t="s">
        <v>102</v>
      </c>
      <c r="R19" t="s">
        <v>103</v>
      </c>
    </row>
    <row r="20" spans="1:16" ht="11.25">
      <c r="A20" s="4" t="s">
        <v>54</v>
      </c>
      <c r="B20" s="4" t="s">
        <v>12</v>
      </c>
      <c r="C20" s="4" t="s">
        <v>13</v>
      </c>
      <c r="D20" s="5" t="s">
        <v>56</v>
      </c>
      <c r="E20" s="5" t="s">
        <v>99</v>
      </c>
      <c r="F20" s="5" t="s">
        <v>100</v>
      </c>
      <c r="G20" s="5" t="s">
        <v>101</v>
      </c>
      <c r="H20" s="5" t="s">
        <v>53</v>
      </c>
      <c r="I20" s="10" t="s">
        <v>63</v>
      </c>
      <c r="J20" s="10" t="s">
        <v>65</v>
      </c>
      <c r="K20" s="10" t="s">
        <v>104</v>
      </c>
      <c r="L20" s="10" t="s">
        <v>105</v>
      </c>
      <c r="M20" s="10" t="s">
        <v>106</v>
      </c>
      <c r="N20" s="10" t="s">
        <v>107</v>
      </c>
      <c r="O20" s="10" t="s">
        <v>108</v>
      </c>
      <c r="P20" s="10" t="s">
        <v>109</v>
      </c>
    </row>
    <row r="21" spans="1:19" ht="11.25">
      <c r="A21" s="4" t="s">
        <v>8</v>
      </c>
      <c r="B21" s="4">
        <v>100000</v>
      </c>
      <c r="C21" s="4">
        <v>100000</v>
      </c>
      <c r="D21" s="5" t="s">
        <v>20</v>
      </c>
      <c r="E21" s="5">
        <f>+Q21</f>
        <v>12038</v>
      </c>
      <c r="F21" s="5">
        <f>+R21</f>
        <v>8012</v>
      </c>
      <c r="G21" s="5">
        <f>+F21</f>
        <v>8012</v>
      </c>
      <c r="H21" s="5">
        <v>0.05</v>
      </c>
      <c r="I21" s="10"/>
      <c r="J21" s="10"/>
      <c r="K21" s="10"/>
      <c r="L21" s="10"/>
      <c r="M21" s="10"/>
      <c r="N21" s="10"/>
      <c r="O21" s="10"/>
      <c r="P21" s="10"/>
      <c r="Q21" s="2">
        <f ca="1">+INT(7900+4200*RAND())</f>
        <v>12038</v>
      </c>
      <c r="R21" s="2">
        <f ca="1">+INT(7900+4200*RAND())</f>
        <v>8012</v>
      </c>
      <c r="S21" s="2"/>
    </row>
    <row r="22" spans="1:19" ht="11.25">
      <c r="A22" s="4" t="s">
        <v>21</v>
      </c>
      <c r="B22" s="4">
        <v>1000</v>
      </c>
      <c r="C22" s="4">
        <v>0</v>
      </c>
      <c r="D22" s="5" t="s">
        <v>14</v>
      </c>
      <c r="E22" s="5">
        <f aca="true" t="shared" si="0" ref="E22:E28">+Q22</f>
        <v>9917</v>
      </c>
      <c r="F22" s="5">
        <f aca="true" t="shared" si="1" ref="F22:F28">+R22</f>
        <v>11223</v>
      </c>
      <c r="G22" s="5">
        <f aca="true" t="shared" si="2" ref="G22:G28">+F22</f>
        <v>11223</v>
      </c>
      <c r="H22" s="5">
        <f>H21</f>
        <v>0.05</v>
      </c>
      <c r="I22" s="10"/>
      <c r="J22" s="10"/>
      <c r="K22" s="10"/>
      <c r="L22" s="10"/>
      <c r="M22" s="10"/>
      <c r="N22" s="10"/>
      <c r="O22" s="10"/>
      <c r="P22" s="10"/>
      <c r="Q22" s="2">
        <f aca="true" ca="1" t="shared" si="3" ref="Q22:R28">+INT(7900+4200*RAND())</f>
        <v>9917</v>
      </c>
      <c r="R22" s="2">
        <f ca="1" t="shared" si="3"/>
        <v>11223</v>
      </c>
      <c r="S22" s="2"/>
    </row>
    <row r="23" spans="1:19" ht="11.25">
      <c r="A23" s="4" t="s">
        <v>22</v>
      </c>
      <c r="B23" s="4">
        <v>0</v>
      </c>
      <c r="C23" s="4">
        <v>1000</v>
      </c>
      <c r="D23" s="5" t="s">
        <v>15</v>
      </c>
      <c r="E23" s="5">
        <f t="shared" si="0"/>
        <v>10745</v>
      </c>
      <c r="F23" s="5">
        <f t="shared" si="1"/>
        <v>11839</v>
      </c>
      <c r="G23" s="5">
        <f t="shared" si="2"/>
        <v>11839</v>
      </c>
      <c r="H23" s="5">
        <f aca="true" t="shared" si="4" ref="H23:H28">H22</f>
        <v>0.05</v>
      </c>
      <c r="I23" s="10"/>
      <c r="J23" s="10"/>
      <c r="K23" s="10"/>
      <c r="L23" s="10"/>
      <c r="M23" s="10"/>
      <c r="N23" s="10"/>
      <c r="O23" s="10"/>
      <c r="P23" s="10"/>
      <c r="Q23" s="2">
        <f ca="1" t="shared" si="3"/>
        <v>10745</v>
      </c>
      <c r="R23" s="2">
        <f ca="1" t="shared" si="3"/>
        <v>11839</v>
      </c>
      <c r="S23" s="2"/>
    </row>
    <row r="24" spans="1:19" ht="11.25">
      <c r="A24" s="4" t="s">
        <v>42</v>
      </c>
      <c r="B24" s="4">
        <v>0</v>
      </c>
      <c r="C24" s="4">
        <v>1000</v>
      </c>
      <c r="D24" s="5" t="s">
        <v>16</v>
      </c>
      <c r="E24" s="5">
        <f t="shared" si="0"/>
        <v>9477</v>
      </c>
      <c r="F24" s="5">
        <f t="shared" si="1"/>
        <v>10603</v>
      </c>
      <c r="G24" s="5">
        <f t="shared" si="2"/>
        <v>10603</v>
      </c>
      <c r="H24" s="5">
        <f t="shared" si="4"/>
        <v>0.05</v>
      </c>
      <c r="I24" s="10"/>
      <c r="J24" s="10"/>
      <c r="K24" s="10"/>
      <c r="L24" s="10"/>
      <c r="M24" s="10"/>
      <c r="N24" s="10"/>
      <c r="O24" s="10"/>
      <c r="P24" s="10"/>
      <c r="Q24" s="2">
        <f ca="1" t="shared" si="3"/>
        <v>9477</v>
      </c>
      <c r="R24" s="2">
        <f ca="1" t="shared" si="3"/>
        <v>10603</v>
      </c>
      <c r="S24" s="2"/>
    </row>
    <row r="25" spans="1:19" ht="11.25">
      <c r="A25" s="4" t="s">
        <v>23</v>
      </c>
      <c r="B25" s="4">
        <v>0</v>
      </c>
      <c r="C25" s="4">
        <v>0</v>
      </c>
      <c r="D25" s="5" t="s">
        <v>17</v>
      </c>
      <c r="E25" s="5">
        <f t="shared" si="0"/>
        <v>9102</v>
      </c>
      <c r="F25" s="5">
        <f t="shared" si="1"/>
        <v>8774</v>
      </c>
      <c r="G25" s="5">
        <f t="shared" si="2"/>
        <v>8774</v>
      </c>
      <c r="H25" s="5">
        <f t="shared" si="4"/>
        <v>0.05</v>
      </c>
      <c r="I25" s="10"/>
      <c r="J25" s="10"/>
      <c r="K25" s="10"/>
      <c r="L25" s="10"/>
      <c r="M25" s="10"/>
      <c r="N25" s="10"/>
      <c r="O25" s="10"/>
      <c r="P25" s="10"/>
      <c r="Q25" s="2">
        <f ca="1" t="shared" si="3"/>
        <v>9102</v>
      </c>
      <c r="R25" s="2">
        <f ca="1" t="shared" si="3"/>
        <v>8774</v>
      </c>
      <c r="S25" s="2"/>
    </row>
    <row r="26" spans="1:19" ht="11.25">
      <c r="A26" s="4" t="s">
        <v>24</v>
      </c>
      <c r="B26" s="4">
        <v>0</v>
      </c>
      <c r="C26" s="4">
        <v>0</v>
      </c>
      <c r="D26" s="5" t="s">
        <v>18</v>
      </c>
      <c r="E26" s="5">
        <f t="shared" si="0"/>
        <v>10672</v>
      </c>
      <c r="F26" s="5">
        <f t="shared" si="1"/>
        <v>10484</v>
      </c>
      <c r="G26" s="5">
        <f t="shared" si="2"/>
        <v>10484</v>
      </c>
      <c r="H26" s="5">
        <f t="shared" si="4"/>
        <v>0.05</v>
      </c>
      <c r="I26" s="10"/>
      <c r="J26" s="10"/>
      <c r="K26" s="10"/>
      <c r="L26" s="10"/>
      <c r="M26" s="10"/>
      <c r="N26" s="10"/>
      <c r="O26" s="10"/>
      <c r="P26" s="10"/>
      <c r="Q26" s="2">
        <f ca="1" t="shared" si="3"/>
        <v>10672</v>
      </c>
      <c r="R26" s="2">
        <f ca="1" t="shared" si="3"/>
        <v>10484</v>
      </c>
      <c r="S26" s="2"/>
    </row>
    <row r="27" spans="1:19" ht="11.25">
      <c r="A27" s="4" t="s">
        <v>44</v>
      </c>
      <c r="B27" s="4">
        <v>0</v>
      </c>
      <c r="C27" s="4">
        <v>0</v>
      </c>
      <c r="D27" s="5" t="s">
        <v>19</v>
      </c>
      <c r="E27" s="5">
        <f t="shared" si="0"/>
        <v>12099</v>
      </c>
      <c r="F27" s="5">
        <f t="shared" si="1"/>
        <v>8772</v>
      </c>
      <c r="G27" s="5">
        <f t="shared" si="2"/>
        <v>8772</v>
      </c>
      <c r="H27" s="5">
        <f t="shared" si="4"/>
        <v>0.05</v>
      </c>
      <c r="I27" s="10"/>
      <c r="J27" s="10"/>
      <c r="K27" s="10"/>
      <c r="L27" s="10"/>
      <c r="M27" s="10"/>
      <c r="N27" s="10"/>
      <c r="O27" s="10"/>
      <c r="P27" s="10"/>
      <c r="Q27" s="2">
        <f ca="1" t="shared" si="3"/>
        <v>12099</v>
      </c>
      <c r="R27" s="2">
        <f ca="1" t="shared" si="3"/>
        <v>8772</v>
      </c>
      <c r="S27" s="2"/>
    </row>
    <row r="28" spans="1:19" ht="11.25">
      <c r="A28" s="4" t="s">
        <v>25</v>
      </c>
      <c r="B28" s="4">
        <v>-100000000</v>
      </c>
      <c r="C28" s="4">
        <v>-100000000</v>
      </c>
      <c r="D28" s="5" t="s">
        <v>39</v>
      </c>
      <c r="E28" s="5">
        <f t="shared" si="0"/>
        <v>10489</v>
      </c>
      <c r="F28" s="5">
        <f t="shared" si="1"/>
        <v>11993</v>
      </c>
      <c r="G28" s="5">
        <f t="shared" si="2"/>
        <v>11993</v>
      </c>
      <c r="H28" s="5">
        <f t="shared" si="4"/>
        <v>0.05</v>
      </c>
      <c r="I28" s="10"/>
      <c r="J28" s="10"/>
      <c r="K28" s="10"/>
      <c r="L28" s="10"/>
      <c r="M28" s="10"/>
      <c r="N28" s="10"/>
      <c r="O28" s="10"/>
      <c r="P28" s="10"/>
      <c r="Q28" s="2">
        <f ca="1" t="shared" si="3"/>
        <v>10489</v>
      </c>
      <c r="R28" s="2">
        <f ca="1" t="shared" si="3"/>
        <v>11993</v>
      </c>
      <c r="S28" s="2"/>
    </row>
    <row r="29" spans="1:19" ht="11.25">
      <c r="A29" s="4" t="s">
        <v>26</v>
      </c>
      <c r="B29" s="4">
        <v>-100000000</v>
      </c>
      <c r="C29" s="4">
        <v>-100000000</v>
      </c>
      <c r="D29" s="5"/>
      <c r="E29" s="5"/>
      <c r="F29" s="5"/>
      <c r="G29" s="5"/>
      <c r="H29" s="5"/>
      <c r="I29" s="10"/>
      <c r="J29" s="10"/>
      <c r="K29" s="10"/>
      <c r="L29" s="10"/>
      <c r="M29" s="10"/>
      <c r="N29" s="10"/>
      <c r="O29" s="10"/>
      <c r="P29" s="10"/>
      <c r="Q29" s="2"/>
      <c r="R29" s="2"/>
      <c r="S29" s="2"/>
    </row>
    <row r="30" spans="1:19" ht="11.25">
      <c r="A30" s="4" t="s">
        <v>27</v>
      </c>
      <c r="B30" s="4">
        <v>100000000</v>
      </c>
      <c r="C30" s="4">
        <v>100000000</v>
      </c>
      <c r="D30" s="5"/>
      <c r="E30" s="5"/>
      <c r="F30" s="5"/>
      <c r="G30" s="5"/>
      <c r="H30" s="5"/>
      <c r="I30" s="10"/>
      <c r="J30" s="10"/>
      <c r="K30" s="10"/>
      <c r="L30" s="10"/>
      <c r="M30" s="10"/>
      <c r="N30" s="10"/>
      <c r="O30" s="10"/>
      <c r="P30" s="10"/>
      <c r="Q30" s="2"/>
      <c r="R30" s="2"/>
      <c r="S30" s="2"/>
    </row>
    <row r="31" spans="1:19" ht="11.25">
      <c r="A31" s="4" t="s">
        <v>28</v>
      </c>
      <c r="B31" s="4">
        <v>100000000</v>
      </c>
      <c r="C31" s="4">
        <v>100000000</v>
      </c>
      <c r="D31" s="5"/>
      <c r="E31" s="5"/>
      <c r="F31" s="5"/>
      <c r="G31" s="5"/>
      <c r="H31" s="5"/>
      <c r="I31" s="10"/>
      <c r="J31" s="10"/>
      <c r="K31" s="10"/>
      <c r="L31" s="10"/>
      <c r="M31" s="10"/>
      <c r="N31" s="10"/>
      <c r="O31" s="10"/>
      <c r="P31" s="10"/>
      <c r="Q31" s="2"/>
      <c r="R31" s="2"/>
      <c r="S31" s="2"/>
    </row>
    <row r="32" spans="1:19" ht="11.25">
      <c r="A32" s="4" t="s">
        <v>29</v>
      </c>
      <c r="B32" s="4">
        <v>0</v>
      </c>
      <c r="C32" s="4">
        <v>0</v>
      </c>
      <c r="D32" s="5"/>
      <c r="E32" s="5"/>
      <c r="F32" s="5"/>
      <c r="G32" s="5"/>
      <c r="H32" s="5"/>
      <c r="I32" s="10"/>
      <c r="J32" s="10"/>
      <c r="K32" s="10"/>
      <c r="L32" s="10"/>
      <c r="M32" s="10"/>
      <c r="N32" s="10"/>
      <c r="O32" s="10"/>
      <c r="P32" s="10"/>
      <c r="Q32" s="2"/>
      <c r="R32" s="2"/>
      <c r="S32" s="2"/>
    </row>
    <row r="33" spans="1:19" ht="11.25">
      <c r="A33" s="4" t="s">
        <v>30</v>
      </c>
      <c r="B33" s="4">
        <v>0.0001</v>
      </c>
      <c r="C33" s="4">
        <v>0.0001</v>
      </c>
      <c r="D33" s="5"/>
      <c r="E33" s="5"/>
      <c r="F33" s="5"/>
      <c r="G33" s="5"/>
      <c r="H33" s="5"/>
      <c r="I33" s="10"/>
      <c r="J33" s="10"/>
      <c r="K33" s="10"/>
      <c r="L33" s="10"/>
      <c r="M33" s="10"/>
      <c r="N33" s="10"/>
      <c r="O33" s="10"/>
      <c r="P33" s="10"/>
      <c r="Q33" s="2"/>
      <c r="R33" s="2"/>
      <c r="S33" s="2"/>
    </row>
    <row r="34" spans="1:19" ht="11.25">
      <c r="A34" s="4" t="s">
        <v>31</v>
      </c>
      <c r="B34" s="4">
        <v>0</v>
      </c>
      <c r="C34" s="4">
        <v>0</v>
      </c>
      <c r="D34" s="5"/>
      <c r="E34" s="5"/>
      <c r="F34" s="5"/>
      <c r="G34" s="5"/>
      <c r="H34" s="5"/>
      <c r="I34" s="10"/>
      <c r="J34" s="10"/>
      <c r="K34" s="10"/>
      <c r="L34" s="10"/>
      <c r="M34" s="10"/>
      <c r="N34" s="10"/>
      <c r="O34" s="10"/>
      <c r="P34" s="10"/>
      <c r="Q34" s="2"/>
      <c r="R34" s="2"/>
      <c r="S34" s="2"/>
    </row>
    <row r="35" spans="1:19" ht="11.25">
      <c r="A35" s="4" t="s">
        <v>32</v>
      </c>
      <c r="B35" s="4">
        <v>0</v>
      </c>
      <c r="C35" s="4">
        <v>0</v>
      </c>
      <c r="D35" s="5"/>
      <c r="E35" s="5"/>
      <c r="F35" s="5"/>
      <c r="G35" s="5"/>
      <c r="H35" s="5"/>
      <c r="I35" s="10"/>
      <c r="J35" s="10"/>
      <c r="K35" s="10"/>
      <c r="L35" s="10"/>
      <c r="M35" s="10"/>
      <c r="N35" s="10"/>
      <c r="O35" s="10"/>
      <c r="P35" s="10"/>
      <c r="Q35" s="2"/>
      <c r="R35" s="2"/>
      <c r="S35" s="2"/>
    </row>
    <row r="36" spans="1:19" ht="11.25">
      <c r="A36" s="4" t="s">
        <v>33</v>
      </c>
      <c r="B36" s="4">
        <v>0</v>
      </c>
      <c r="C36" s="4">
        <v>0</v>
      </c>
      <c r="D36" s="5"/>
      <c r="E36" s="5"/>
      <c r="F36" s="5"/>
      <c r="G36" s="5"/>
      <c r="H36" s="5"/>
      <c r="I36" s="10"/>
      <c r="J36" s="10"/>
      <c r="K36" s="10"/>
      <c r="L36" s="10"/>
      <c r="M36" s="10"/>
      <c r="N36" s="10"/>
      <c r="O36" s="10"/>
      <c r="P36" s="10"/>
      <c r="Q36" s="2"/>
      <c r="R36" s="2"/>
      <c r="S36" s="2"/>
    </row>
    <row r="37" spans="1:16" ht="11.25">
      <c r="A37" s="4" t="s">
        <v>34</v>
      </c>
      <c r="B37" s="4">
        <v>0</v>
      </c>
      <c r="C37" s="4">
        <v>0</v>
      </c>
      <c r="D37" s="2"/>
      <c r="E37" s="2">
        <v>1234</v>
      </c>
      <c r="F37" s="2"/>
      <c r="G37" s="2">
        <v>10000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 ht="11.25">
      <c r="A38" s="4" t="s">
        <v>35</v>
      </c>
      <c r="B38" s="4">
        <v>0</v>
      </c>
      <c r="C38" s="4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1.25">
      <c r="A39" s="4" t="s">
        <v>36</v>
      </c>
      <c r="B39" s="4">
        <v>0</v>
      </c>
      <c r="C39" s="4"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4:16" ht="11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4:16" ht="11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/>
  <dimension ref="A1:CT100"/>
  <sheetViews>
    <sheetView zoomScalePageLayoutView="0" workbookViewId="0" topLeftCell="A6">
      <selection activeCell="B12" sqref="B12"/>
    </sheetView>
  </sheetViews>
  <sheetFormatPr defaultColWidth="9.33203125" defaultRowHeight="11.25"/>
  <cols>
    <col min="1" max="1" width="18.66015625" style="0" customWidth="1"/>
    <col min="19" max="19" width="41.83203125" style="0" customWidth="1"/>
    <col min="20" max="20" width="17.5" style="0" customWidth="1"/>
    <col min="29" max="29" width="41" style="0" customWidth="1"/>
  </cols>
  <sheetData>
    <row r="1" spans="1:16" ht="11.25">
      <c r="A1" s="6" t="s">
        <v>1</v>
      </c>
      <c r="B1" s="6">
        <v>3</v>
      </c>
      <c r="C1" s="3" t="s">
        <v>37</v>
      </c>
      <c r="D1" s="3" t="s">
        <v>99</v>
      </c>
      <c r="E1" s="3" t="s">
        <v>100</v>
      </c>
      <c r="F1" s="3" t="s">
        <v>101</v>
      </c>
      <c r="G1" s="3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6" t="s">
        <v>0</v>
      </c>
      <c r="B2" s="6">
        <v>8</v>
      </c>
      <c r="C2" s="3" t="s">
        <v>52</v>
      </c>
      <c r="D2" s="3" t="s">
        <v>62</v>
      </c>
      <c r="E2" s="3" t="s">
        <v>62</v>
      </c>
      <c r="F2" s="3" t="s">
        <v>110</v>
      </c>
      <c r="G2" s="3"/>
      <c r="H2" s="2"/>
      <c r="I2" s="2"/>
      <c r="J2" s="2"/>
      <c r="K2" s="2"/>
      <c r="L2" s="2"/>
      <c r="M2" s="2"/>
      <c r="N2" s="2"/>
      <c r="O2" s="2"/>
      <c r="P2" s="2"/>
    </row>
    <row r="3" spans="1:16" ht="11.25">
      <c r="A3" s="6" t="s">
        <v>2</v>
      </c>
      <c r="B3" s="6">
        <v>1</v>
      </c>
      <c r="C3" s="3" t="s">
        <v>38</v>
      </c>
      <c r="D3" s="3" t="s">
        <v>9</v>
      </c>
      <c r="E3" s="3" t="s">
        <v>9</v>
      </c>
      <c r="F3" s="3" t="s">
        <v>9</v>
      </c>
      <c r="G3" s="3"/>
      <c r="H3" s="2"/>
      <c r="I3" s="2"/>
      <c r="J3" s="2"/>
      <c r="K3" s="2"/>
      <c r="L3" s="2"/>
      <c r="M3" s="2"/>
      <c r="N3" s="2"/>
      <c r="O3" s="2"/>
      <c r="P3" s="2"/>
    </row>
    <row r="4" spans="1:16" ht="11.25">
      <c r="A4" s="6" t="s">
        <v>3</v>
      </c>
      <c r="B4" s="6">
        <v>300</v>
      </c>
      <c r="C4" s="3" t="s">
        <v>46</v>
      </c>
      <c r="D4" s="3">
        <v>1</v>
      </c>
      <c r="E4" s="3">
        <v>1</v>
      </c>
      <c r="F4" s="3">
        <v>1</v>
      </c>
      <c r="G4" s="3"/>
      <c r="H4" s="2"/>
      <c r="I4" s="2"/>
      <c r="J4" s="2"/>
      <c r="K4" s="2"/>
      <c r="L4" s="2"/>
      <c r="M4" s="2"/>
      <c r="N4" s="2"/>
      <c r="O4" s="2"/>
      <c r="P4" s="2"/>
    </row>
    <row r="5" spans="1:16" ht="11.25">
      <c r="A5" s="6" t="s">
        <v>4</v>
      </c>
      <c r="B5" s="6">
        <v>60</v>
      </c>
      <c r="C5" s="3" t="s">
        <v>47</v>
      </c>
      <c r="D5" s="3">
        <v>1</v>
      </c>
      <c r="E5" s="3">
        <v>1</v>
      </c>
      <c r="F5" s="3">
        <v>1</v>
      </c>
      <c r="G5" s="3"/>
      <c r="H5" s="2"/>
      <c r="I5" s="2"/>
      <c r="J5" s="2"/>
      <c r="K5" s="2"/>
      <c r="L5" s="2"/>
      <c r="M5" s="2"/>
      <c r="N5" s="2"/>
      <c r="O5" s="2"/>
      <c r="P5" s="2"/>
    </row>
    <row r="6" spans="1:16" ht="11.25">
      <c r="A6" s="6" t="s">
        <v>5</v>
      </c>
      <c r="B6" s="6">
        <v>2</v>
      </c>
      <c r="C6" s="3" t="s">
        <v>50</v>
      </c>
      <c r="D6" s="3" t="s">
        <v>49</v>
      </c>
      <c r="E6" s="3" t="s">
        <v>49</v>
      </c>
      <c r="F6" s="3" t="s">
        <v>49</v>
      </c>
      <c r="G6" s="3"/>
      <c r="H6" s="2"/>
      <c r="I6" s="2"/>
      <c r="J6" s="2"/>
      <c r="K6" s="2"/>
      <c r="L6" s="2"/>
      <c r="M6" s="2"/>
      <c r="N6" s="2"/>
      <c r="O6" s="2"/>
      <c r="P6" s="2"/>
    </row>
    <row r="7" spans="1:16" ht="11.25">
      <c r="A7" s="6" t="s">
        <v>6</v>
      </c>
      <c r="B7" s="6">
        <v>10</v>
      </c>
      <c r="C7" s="3" t="s">
        <v>48</v>
      </c>
      <c r="D7" s="3" t="s">
        <v>40</v>
      </c>
      <c r="E7" s="3" t="s">
        <v>40</v>
      </c>
      <c r="F7" s="3" t="s">
        <v>40</v>
      </c>
      <c r="G7" s="3"/>
      <c r="H7" s="2"/>
      <c r="I7" s="2"/>
      <c r="J7" s="2"/>
      <c r="K7" s="2"/>
      <c r="L7" s="2"/>
      <c r="M7" s="2"/>
      <c r="N7" s="2"/>
      <c r="O7" s="2"/>
      <c r="P7" s="2"/>
    </row>
    <row r="8" spans="1:16" ht="11.25">
      <c r="A8" s="6" t="s">
        <v>7</v>
      </c>
      <c r="B8" s="6">
        <v>5</v>
      </c>
      <c r="C8" s="3" t="s">
        <v>66</v>
      </c>
      <c r="D8" s="3" t="s">
        <v>49</v>
      </c>
      <c r="E8" s="3" t="s">
        <v>49</v>
      </c>
      <c r="F8" s="3" t="s">
        <v>77</v>
      </c>
      <c r="G8" s="3"/>
      <c r="H8" s="2"/>
      <c r="I8" s="2"/>
      <c r="J8" s="2"/>
      <c r="K8" s="2"/>
      <c r="L8" s="2"/>
      <c r="M8" s="2"/>
      <c r="N8" s="2"/>
      <c r="O8" s="2"/>
      <c r="P8" s="2"/>
    </row>
    <row r="9" spans="1:16" ht="11.25">
      <c r="A9" s="6" t="s">
        <v>51</v>
      </c>
      <c r="B9" s="13" t="s">
        <v>49</v>
      </c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</row>
    <row r="10" spans="1:16" ht="11.25">
      <c r="A10" s="6" t="s">
        <v>67</v>
      </c>
      <c r="B10" s="6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</row>
    <row r="11" spans="1:16" ht="11.25">
      <c r="A11" s="6" t="s">
        <v>72</v>
      </c>
      <c r="B11" s="6">
        <v>10</v>
      </c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</row>
    <row r="12" spans="1:16" ht="11.25">
      <c r="A12" s="6" t="s">
        <v>68</v>
      </c>
      <c r="B12" s="6">
        <v>100</v>
      </c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</row>
    <row r="13" spans="1:16" ht="11.25">
      <c r="A13" s="6"/>
      <c r="B13" s="6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</row>
    <row r="14" spans="1:16" ht="11.25">
      <c r="A14" s="6"/>
      <c r="B14" s="6"/>
      <c r="C14" s="3"/>
      <c r="D14" s="3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</row>
    <row r="15" spans="1:16" ht="11.25">
      <c r="A15" s="6"/>
      <c r="B15" s="6"/>
      <c r="C15" s="3"/>
      <c r="D15" s="3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</row>
    <row r="16" spans="1:16" ht="11.25">
      <c r="A16" s="6"/>
      <c r="B16" s="6"/>
      <c r="C16" s="3"/>
      <c r="D16" s="3"/>
      <c r="E16" s="3"/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</row>
    <row r="17" spans="1:16" ht="11.25">
      <c r="A17" s="6" t="s">
        <v>111</v>
      </c>
      <c r="B17" s="6" t="s">
        <v>77</v>
      </c>
      <c r="C17" s="3"/>
      <c r="D17" s="3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</row>
    <row r="18" spans="1:16" ht="11.25">
      <c r="A18" s="6"/>
      <c r="B18" s="6"/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</row>
    <row r="19" spans="1:64" ht="11.25">
      <c r="A19" s="6"/>
      <c r="B19" s="6"/>
      <c r="C19" s="3"/>
      <c r="D19" s="3"/>
      <c r="E19" s="3"/>
      <c r="F19" s="3"/>
      <c r="G19" s="3"/>
      <c r="H19" s="2"/>
      <c r="I19" s="2"/>
      <c r="J19" s="11"/>
      <c r="K19" s="2"/>
      <c r="L19" s="2"/>
      <c r="M19" s="2"/>
      <c r="N19" s="2"/>
      <c r="O19" s="2"/>
      <c r="P19" s="2"/>
      <c r="AZ19" t="s">
        <v>99</v>
      </c>
      <c r="BL19" t="s">
        <v>100</v>
      </c>
    </row>
    <row r="20" spans="1:74" ht="11.25">
      <c r="A20" s="4" t="s">
        <v>54</v>
      </c>
      <c r="B20" s="4" t="s">
        <v>12</v>
      </c>
      <c r="C20" s="4" t="s">
        <v>13</v>
      </c>
      <c r="D20" s="5" t="s">
        <v>56</v>
      </c>
      <c r="E20" s="5" t="s">
        <v>99</v>
      </c>
      <c r="F20" s="5" t="s">
        <v>100</v>
      </c>
      <c r="G20" s="5" t="s">
        <v>177</v>
      </c>
      <c r="H20" s="5" t="s">
        <v>53</v>
      </c>
      <c r="I20" s="10" t="s">
        <v>63</v>
      </c>
      <c r="J20" s="10" t="s">
        <v>65</v>
      </c>
      <c r="K20" s="10" t="s">
        <v>104</v>
      </c>
      <c r="L20" s="10" t="s">
        <v>105</v>
      </c>
      <c r="M20" s="10" t="s">
        <v>106</v>
      </c>
      <c r="N20" s="10" t="s">
        <v>107</v>
      </c>
      <c r="O20" s="10" t="s">
        <v>108</v>
      </c>
      <c r="P20" s="10" t="s">
        <v>109</v>
      </c>
      <c r="Q20" s="12" t="s">
        <v>66</v>
      </c>
      <c r="R20" s="12" t="s">
        <v>73</v>
      </c>
      <c r="S20" s="12" t="s">
        <v>113</v>
      </c>
      <c r="T20" s="12" t="s">
        <v>114</v>
      </c>
      <c r="U20" s="12" t="s">
        <v>115</v>
      </c>
      <c r="V20" s="12" t="s">
        <v>116</v>
      </c>
      <c r="W20" s="12" t="s">
        <v>117</v>
      </c>
      <c r="X20" s="12" t="s">
        <v>118</v>
      </c>
      <c r="Y20" s="12" t="s">
        <v>119</v>
      </c>
      <c r="Z20" s="12" t="s">
        <v>120</v>
      </c>
      <c r="AA20" s="12" t="s">
        <v>121</v>
      </c>
      <c r="AB20" s="12" t="s">
        <v>122</v>
      </c>
      <c r="AC20" s="12" t="s">
        <v>113</v>
      </c>
      <c r="AD20" s="12" t="s">
        <v>114</v>
      </c>
      <c r="AE20" s="12" t="s">
        <v>115</v>
      </c>
      <c r="AF20" s="12" t="s">
        <v>116</v>
      </c>
      <c r="AG20" s="12" t="s">
        <v>117</v>
      </c>
      <c r="AH20" s="12" t="s">
        <v>118</v>
      </c>
      <c r="AI20" s="12" t="s">
        <v>119</v>
      </c>
      <c r="AJ20" s="12" t="s">
        <v>120</v>
      </c>
      <c r="AK20" s="12" t="s">
        <v>121</v>
      </c>
      <c r="AL20" s="12" t="s">
        <v>122</v>
      </c>
      <c r="AZ20" t="s">
        <v>124</v>
      </c>
      <c r="BA20">
        <v>1</v>
      </c>
      <c r="BB20">
        <v>2</v>
      </c>
      <c r="BC20">
        <v>3</v>
      </c>
      <c r="BD20">
        <v>4</v>
      </c>
      <c r="BE20">
        <v>5</v>
      </c>
      <c r="BF20">
        <v>6</v>
      </c>
      <c r="BG20">
        <v>7</v>
      </c>
      <c r="BH20">
        <v>8</v>
      </c>
      <c r="BI20">
        <v>9</v>
      </c>
      <c r="BJ20">
        <v>10</v>
      </c>
      <c r="BL20" t="s">
        <v>124</v>
      </c>
      <c r="BM20">
        <v>1</v>
      </c>
      <c r="BN20">
        <v>2</v>
      </c>
      <c r="BO20">
        <v>3</v>
      </c>
      <c r="BP20">
        <v>4</v>
      </c>
      <c r="BQ20">
        <v>5</v>
      </c>
      <c r="BR20">
        <v>6</v>
      </c>
      <c r="BS20">
        <v>7</v>
      </c>
      <c r="BT20">
        <v>8</v>
      </c>
      <c r="BU20">
        <v>9</v>
      </c>
      <c r="BV20">
        <v>10</v>
      </c>
    </row>
    <row r="21" spans="1:98" ht="11.25">
      <c r="A21" s="4" t="s">
        <v>8</v>
      </c>
      <c r="B21" s="4">
        <v>100000</v>
      </c>
      <c r="C21" s="4">
        <v>100000</v>
      </c>
      <c r="D21" s="5" t="s">
        <v>20</v>
      </c>
      <c r="E21" s="5">
        <f>+AZ21</f>
        <v>11024</v>
      </c>
      <c r="F21" s="5">
        <f>+BL21</f>
        <v>10697</v>
      </c>
      <c r="G21" s="5">
        <f>+F21</f>
        <v>10697</v>
      </c>
      <c r="H21" s="5">
        <v>0.05</v>
      </c>
      <c r="I21" s="10"/>
      <c r="J21" s="10"/>
      <c r="K21" s="10"/>
      <c r="L21" s="10"/>
      <c r="M21" s="10"/>
      <c r="N21" s="10"/>
      <c r="O21" s="10"/>
      <c r="P21" s="10"/>
      <c r="Q21" s="16" t="s">
        <v>20</v>
      </c>
      <c r="R21" s="12">
        <f ca="1">+AW21*($B$4/15+$B$4/(RAND()*150))</f>
        <v>0</v>
      </c>
      <c r="S21" s="17" t="str">
        <f>$AT21&amp;$AU21&amp;$AV21&amp;BA21</f>
        <v>Forecast Time: 0  Index A forecast =   12857.897</v>
      </c>
      <c r="T21" s="17" t="str">
        <f aca="true" t="shared" si="0" ref="T21:AB21">$AT21&amp;$AU21&amp;$AV21&amp;BB21</f>
        <v>Forecast Time: 0  Index A forecast =   9619.491</v>
      </c>
      <c r="U21" s="17" t="str">
        <f t="shared" si="0"/>
        <v>Forecast Time: 0  Index A forecast =   10379.261</v>
      </c>
      <c r="V21" s="17" t="str">
        <f t="shared" si="0"/>
        <v>Forecast Time: 0  Index A forecast =   12458.763</v>
      </c>
      <c r="W21" s="17" t="str">
        <f t="shared" si="0"/>
        <v>Forecast Time: 0  Index A forecast =   11676.312</v>
      </c>
      <c r="X21" s="17" t="str">
        <f t="shared" si="0"/>
        <v>Forecast Time: 0  Index A forecast =   11388.023</v>
      </c>
      <c r="Y21" s="17" t="str">
        <f t="shared" si="0"/>
        <v>Forecast Time: 0  Index A forecast =   12437.736</v>
      </c>
      <c r="Z21" s="17" t="str">
        <f t="shared" si="0"/>
        <v>Forecast Time: 0  Index A forecast =   8921.992</v>
      </c>
      <c r="AA21" s="17" t="str">
        <f t="shared" si="0"/>
        <v>Forecast Time: 0  Index A forecast =   12406.635</v>
      </c>
      <c r="AB21" s="17" t="str">
        <f t="shared" si="0"/>
        <v>Forecast Time: 0  Index A forecast =   9645.219</v>
      </c>
      <c r="AC21" s="17" t="str">
        <f>$AT21&amp;$AU21&amp;$BK21&amp;BM21</f>
        <v>Forecast Time: 0  Index B forecast =   10484.622</v>
      </c>
      <c r="AD21" s="17" t="str">
        <f aca="true" t="shared" si="1" ref="AD21:AL21">$AT21&amp;$AU21&amp;$BK21&amp;BN21</f>
        <v>Forecast Time: 0  Index B forecast =   12720.428</v>
      </c>
      <c r="AE21" s="17" t="str">
        <f t="shared" si="1"/>
        <v>Forecast Time: 0  Index B forecast =   9275.579</v>
      </c>
      <c r="AF21" s="17" t="str">
        <f t="shared" si="1"/>
        <v>Forecast Time: 0  Index B forecast =   10051.559</v>
      </c>
      <c r="AG21" s="17" t="str">
        <f t="shared" si="1"/>
        <v>Forecast Time: 0  Index B forecast =   10469.557</v>
      </c>
      <c r="AH21" s="17" t="str">
        <f t="shared" si="1"/>
        <v>Forecast Time: 0  Index B forecast =   10213.457</v>
      </c>
      <c r="AI21" s="17" t="str">
        <f t="shared" si="1"/>
        <v>Forecast Time: 0  Index B forecast =   12014.869</v>
      </c>
      <c r="AJ21" s="17" t="str">
        <f t="shared" si="1"/>
        <v>Forecast Time: 0  Index B forecast =   12568.061</v>
      </c>
      <c r="AK21" s="17" t="str">
        <f t="shared" si="1"/>
        <v>Forecast Time: 0  Index B forecast =   11960.574</v>
      </c>
      <c r="AL21" s="17" t="str">
        <f t="shared" si="1"/>
        <v>Forecast Time: 0  Index B forecast =   10999.540</v>
      </c>
      <c r="AS21" t="str">
        <f>AT21&amp;AU21&amp;AV21&amp;BA21</f>
        <v>Forecast Time: 0  Index A forecast =   12857.897</v>
      </c>
      <c r="AT21" t="s">
        <v>123</v>
      </c>
      <c r="AU21" t="str">
        <f>TEXT(R21,"0")</f>
        <v>0</v>
      </c>
      <c r="AV21" t="s">
        <v>125</v>
      </c>
      <c r="AW21">
        <v>0</v>
      </c>
      <c r="AX21">
        <v>5000</v>
      </c>
      <c r="AZ21" s="2">
        <f ca="1">+INT(7900+4200*RAND())</f>
        <v>11024</v>
      </c>
      <c r="BA21" t="str">
        <f aca="true" ca="1" t="shared" si="2" ref="BA21:BA52">+TEXT($AZ21+(RAND()-0.5)*$AX21,"0.000")</f>
        <v>12857.897</v>
      </c>
      <c r="BB21" t="str">
        <f aca="true" ca="1" t="shared" si="3" ref="BB21:BJ21">+TEXT($AZ21+(RAND()-0.5)*$AX21,"0.000")</f>
        <v>9619.491</v>
      </c>
      <c r="BC21" t="str">
        <f ca="1" t="shared" si="3"/>
        <v>10379.261</v>
      </c>
      <c r="BD21" t="str">
        <f ca="1" t="shared" si="3"/>
        <v>12458.763</v>
      </c>
      <c r="BE21" t="str">
        <f ca="1" t="shared" si="3"/>
        <v>11676.312</v>
      </c>
      <c r="BF21" t="str">
        <f ca="1" t="shared" si="3"/>
        <v>11388.023</v>
      </c>
      <c r="BG21" t="str">
        <f ca="1" t="shared" si="3"/>
        <v>12437.736</v>
      </c>
      <c r="BH21" t="str">
        <f ca="1" t="shared" si="3"/>
        <v>8921.992</v>
      </c>
      <c r="BI21" t="str">
        <f ca="1" t="shared" si="3"/>
        <v>12406.635</v>
      </c>
      <c r="BJ21" t="str">
        <f ca="1" t="shared" si="3"/>
        <v>9645.219</v>
      </c>
      <c r="BK21" t="s">
        <v>126</v>
      </c>
      <c r="BL21" s="2">
        <f ca="1">+INT(7900+4200*RAND())</f>
        <v>10697</v>
      </c>
      <c r="BM21" t="str">
        <f aca="true" ca="1" t="shared" si="4" ref="BM21:BM52">+TEXT($BL21+(RAND()-0.5)*$AX21,"0.000")</f>
        <v>10484.622</v>
      </c>
      <c r="BN21" t="str">
        <f aca="true" ca="1" t="shared" si="5" ref="BN21:BV21">+TEXT($BL21+(RAND()-0.5)*$AX21,"0.000")</f>
        <v>12720.428</v>
      </c>
      <c r="BO21" t="str">
        <f ca="1" t="shared" si="5"/>
        <v>9275.579</v>
      </c>
      <c r="BP21" t="str">
        <f ca="1" t="shared" si="5"/>
        <v>10051.559</v>
      </c>
      <c r="BQ21" t="str">
        <f ca="1" t="shared" si="5"/>
        <v>10469.557</v>
      </c>
      <c r="BR21" t="str">
        <f ca="1" t="shared" si="5"/>
        <v>10213.457</v>
      </c>
      <c r="BS21" t="str">
        <f ca="1" t="shared" si="5"/>
        <v>12014.869</v>
      </c>
      <c r="BT21" t="str">
        <f ca="1" t="shared" si="5"/>
        <v>12568.061</v>
      </c>
      <c r="BU21" t="str">
        <f ca="1" t="shared" si="5"/>
        <v>11960.574</v>
      </c>
      <c r="BV21" t="str">
        <f ca="1" t="shared" si="5"/>
        <v>10999.540</v>
      </c>
      <c r="CS21" s="2"/>
      <c r="CT21" s="2"/>
    </row>
    <row r="22" spans="1:98" ht="11.25">
      <c r="A22" s="4" t="s">
        <v>21</v>
      </c>
      <c r="B22" s="4">
        <v>1000</v>
      </c>
      <c r="C22" s="4">
        <v>0</v>
      </c>
      <c r="D22" s="5" t="s">
        <v>14</v>
      </c>
      <c r="E22" s="5">
        <f>+AZ31</f>
        <v>11571</v>
      </c>
      <c r="F22" s="5">
        <f>+BL31</f>
        <v>10111</v>
      </c>
      <c r="G22" s="5">
        <f aca="true" t="shared" si="6" ref="G22:G28">+F22</f>
        <v>10111</v>
      </c>
      <c r="H22" s="5">
        <f>H21</f>
        <v>0.05</v>
      </c>
      <c r="I22" s="10"/>
      <c r="J22" s="10"/>
      <c r="K22" s="10"/>
      <c r="L22" s="10"/>
      <c r="M22" s="10"/>
      <c r="N22" s="10"/>
      <c r="O22" s="10"/>
      <c r="P22" s="10"/>
      <c r="Q22" s="16"/>
      <c r="R22" s="12">
        <f ca="1">+AW21*($B$4/11)+RAND()*$B$4/11</f>
        <v>1.2248194355964388</v>
      </c>
      <c r="S22" s="17" t="str">
        <f aca="true" t="shared" si="7" ref="S22:S85">$AT22&amp;$AU22&amp;$AV22&amp;BA22</f>
        <v>Forecast Time: 1  Index A forecast =   12653.651</v>
      </c>
      <c r="T22" s="17" t="str">
        <f aca="true" t="shared" si="8" ref="T22:T85">$AT22&amp;$AU22&amp;$AV22&amp;BB22</f>
        <v>Forecast Time: 1  Index A forecast =   9616.063</v>
      </c>
      <c r="U22" s="17" t="str">
        <f aca="true" t="shared" si="9" ref="U22:U85">$AT22&amp;$AU22&amp;$AV22&amp;BC22</f>
        <v>Forecast Time: 1  Index A forecast =   11311.732</v>
      </c>
      <c r="V22" s="17" t="str">
        <f aca="true" t="shared" si="10" ref="V22:V85">$AT22&amp;$AU22&amp;$AV22&amp;BD22</f>
        <v>Forecast Time: 1  Index A forecast =   9649.068</v>
      </c>
      <c r="W22" s="17" t="str">
        <f aca="true" t="shared" si="11" ref="W22:W85">$AT22&amp;$AU22&amp;$AV22&amp;BE22</f>
        <v>Forecast Time: 1  Index A forecast =   10188.528</v>
      </c>
      <c r="X22" s="17" t="str">
        <f aca="true" t="shared" si="12" ref="X22:X85">$AT22&amp;$AU22&amp;$AV22&amp;BF22</f>
        <v>Forecast Time: 1  Index A forecast =   10975.672</v>
      </c>
      <c r="Y22" s="17" t="str">
        <f aca="true" t="shared" si="13" ref="Y22:Y85">$AT22&amp;$AU22&amp;$AV22&amp;BG22</f>
        <v>Forecast Time: 1  Index A forecast =   10679.304</v>
      </c>
      <c r="Z22" s="17" t="str">
        <f aca="true" t="shared" si="14" ref="Z22:Z85">$AT22&amp;$AU22&amp;$AV22&amp;BH22</f>
        <v>Forecast Time: 1  Index A forecast =   12751.217</v>
      </c>
      <c r="AA22" s="17" t="str">
        <f aca="true" t="shared" si="15" ref="AA22:AA85">$AT22&amp;$AU22&amp;$AV22&amp;BI22</f>
        <v>Forecast Time: 1  Index A forecast =   11814.962</v>
      </c>
      <c r="AB22" s="17" t="str">
        <f aca="true" t="shared" si="16" ref="AB22:AB85">$AT22&amp;$AU22&amp;$AV22&amp;BJ22</f>
        <v>Forecast Time: 1  Index A forecast =   9761.522</v>
      </c>
      <c r="AC22" s="17" t="str">
        <f aca="true" t="shared" si="17" ref="AC22:AC85">$AT22&amp;$AU22&amp;$BK22&amp;BM22</f>
        <v>Forecast Time: 1  Index B forecast =   10181.004</v>
      </c>
      <c r="AD22" s="17" t="str">
        <f aca="true" t="shared" si="18" ref="AD22:AD85">$AT22&amp;$AU22&amp;$BK22&amp;BN22</f>
        <v>Forecast Time: 1  Index B forecast =   10417.080</v>
      </c>
      <c r="AE22" s="17" t="str">
        <f aca="true" t="shared" si="19" ref="AE22:AE85">$AT22&amp;$AU22&amp;$BK22&amp;BO22</f>
        <v>Forecast Time: 1  Index B forecast =   11194.711</v>
      </c>
      <c r="AF22" s="17" t="str">
        <f aca="true" t="shared" si="20" ref="AF22:AF85">$AT22&amp;$AU22&amp;$BK22&amp;BP22</f>
        <v>Forecast Time: 1  Index B forecast =   10284.771</v>
      </c>
      <c r="AG22" s="17" t="str">
        <f aca="true" t="shared" si="21" ref="AG22:AG85">$AT22&amp;$AU22&amp;$BK22&amp;BQ22</f>
        <v>Forecast Time: 1  Index B forecast =   12157.337</v>
      </c>
      <c r="AH22" s="17" t="str">
        <f aca="true" t="shared" si="22" ref="AH22:AH85">$AT22&amp;$AU22&amp;$BK22&amp;BR22</f>
        <v>Forecast Time: 1  Index B forecast =   12241.753</v>
      </c>
      <c r="AI22" s="17" t="str">
        <f aca="true" t="shared" si="23" ref="AI22:AI85">$AT22&amp;$AU22&amp;$BK22&amp;BS22</f>
        <v>Forecast Time: 1  Index B forecast =   12558.442</v>
      </c>
      <c r="AJ22" s="17" t="str">
        <f aca="true" t="shared" si="24" ref="AJ22:AJ85">$AT22&amp;$AU22&amp;$BK22&amp;BT22</f>
        <v>Forecast Time: 1  Index B forecast =   10798.510</v>
      </c>
      <c r="AK22" s="17" t="str">
        <f aca="true" t="shared" si="25" ref="AK22:AK85">$AT22&amp;$AU22&amp;$BK22&amp;BU22</f>
        <v>Forecast Time: 1  Index B forecast =   12601.766</v>
      </c>
      <c r="AL22" s="17" t="str">
        <f aca="true" t="shared" si="26" ref="AL22:AL85">$AT22&amp;$AU22&amp;$BK22&amp;BV22</f>
        <v>Forecast Time: 1  Index B forecast =   12570.317</v>
      </c>
      <c r="AS22" t="str">
        <f aca="true" t="shared" si="27" ref="AS22:AS30">AT22&amp;AU22&amp;AV22&amp;BA22</f>
        <v>Forecast Time: 1  Index A forecast =   12653.651</v>
      </c>
      <c r="AT22" t="s">
        <v>123</v>
      </c>
      <c r="AU22" t="str">
        <f aca="true" t="shared" si="28" ref="AU22:AU30">TEXT(R22,"0")</f>
        <v>1</v>
      </c>
      <c r="AV22" t="s">
        <v>125</v>
      </c>
      <c r="AW22">
        <v>1</v>
      </c>
      <c r="AX22">
        <v>4500</v>
      </c>
      <c r="AZ22">
        <f>+AZ21</f>
        <v>11024</v>
      </c>
      <c r="BA22" t="str">
        <f ca="1" t="shared" si="2"/>
        <v>12653.651</v>
      </c>
      <c r="BB22" t="str">
        <f aca="true" ca="1" t="shared" si="29" ref="BB22:BJ31">+TEXT($AZ22+(RAND()-0.5)*$AX22,"0.000")</f>
        <v>9616.063</v>
      </c>
      <c r="BC22" t="str">
        <f ca="1" t="shared" si="29"/>
        <v>11311.732</v>
      </c>
      <c r="BD22" t="str">
        <f ca="1" t="shared" si="29"/>
        <v>9649.068</v>
      </c>
      <c r="BE22" t="str">
        <f ca="1" t="shared" si="29"/>
        <v>10188.528</v>
      </c>
      <c r="BF22" t="str">
        <f ca="1" t="shared" si="29"/>
        <v>10975.672</v>
      </c>
      <c r="BG22" t="str">
        <f ca="1" t="shared" si="29"/>
        <v>10679.304</v>
      </c>
      <c r="BH22" t="str">
        <f ca="1" t="shared" si="29"/>
        <v>12751.217</v>
      </c>
      <c r="BI22" t="str">
        <f ca="1" t="shared" si="29"/>
        <v>11814.962</v>
      </c>
      <c r="BJ22" t="str">
        <f ca="1" t="shared" si="29"/>
        <v>9761.522</v>
      </c>
      <c r="BK22" t="s">
        <v>126</v>
      </c>
      <c r="BL22">
        <f>+BL21</f>
        <v>10697</v>
      </c>
      <c r="BM22" t="str">
        <f ca="1" t="shared" si="4"/>
        <v>10181.004</v>
      </c>
      <c r="BN22" t="str">
        <f aca="true" ca="1" t="shared" si="30" ref="BN22:BV31">+TEXT($BL22+(RAND()-0.5)*$AX22,"0.000")</f>
        <v>10417.080</v>
      </c>
      <c r="BO22" t="str">
        <f ca="1" t="shared" si="30"/>
        <v>11194.711</v>
      </c>
      <c r="BP22" t="str">
        <f ca="1" t="shared" si="30"/>
        <v>10284.771</v>
      </c>
      <c r="BQ22" t="str">
        <f ca="1" t="shared" si="30"/>
        <v>12157.337</v>
      </c>
      <c r="BR22" t="str">
        <f ca="1" t="shared" si="30"/>
        <v>12241.753</v>
      </c>
      <c r="BS22" t="str">
        <f ca="1" t="shared" si="30"/>
        <v>12558.442</v>
      </c>
      <c r="BT22" t="str">
        <f ca="1" t="shared" si="30"/>
        <v>10798.510</v>
      </c>
      <c r="BU22" t="str">
        <f ca="1" t="shared" si="30"/>
        <v>12601.766</v>
      </c>
      <c r="BV22" t="str">
        <f ca="1" t="shared" si="30"/>
        <v>12570.317</v>
      </c>
      <c r="CS22" s="2"/>
      <c r="CT22" s="2"/>
    </row>
    <row r="23" spans="1:98" ht="11.25">
      <c r="A23" s="4" t="s">
        <v>22</v>
      </c>
      <c r="B23" s="4">
        <v>0</v>
      </c>
      <c r="C23" s="4">
        <v>1000</v>
      </c>
      <c r="D23" s="5" t="s">
        <v>15</v>
      </c>
      <c r="E23" s="5">
        <f>+AZ41</f>
        <v>11126</v>
      </c>
      <c r="F23" s="5">
        <f>+BL41</f>
        <v>9669</v>
      </c>
      <c r="G23" s="5">
        <f t="shared" si="6"/>
        <v>9669</v>
      </c>
      <c r="H23" s="5">
        <f aca="true" t="shared" si="31" ref="H23:H28">H22</f>
        <v>0.05</v>
      </c>
      <c r="I23" s="10"/>
      <c r="J23" s="10"/>
      <c r="K23" s="10"/>
      <c r="L23" s="10"/>
      <c r="M23" s="10"/>
      <c r="N23" s="10"/>
      <c r="O23" s="10"/>
      <c r="P23" s="10"/>
      <c r="Q23" s="16"/>
      <c r="R23" s="12">
        <f ca="1">+AW22*($B$4/11)+RAND()*$B$4/11</f>
        <v>46.97518471238921</v>
      </c>
      <c r="S23" s="17" t="str">
        <f t="shared" si="7"/>
        <v>Forecast Time: 47  Index A forecast =   12179.353</v>
      </c>
      <c r="T23" s="17" t="str">
        <f t="shared" si="8"/>
        <v>Forecast Time: 47  Index A forecast =   10680.684</v>
      </c>
      <c r="U23" s="17" t="str">
        <f t="shared" si="9"/>
        <v>Forecast Time: 47  Index A forecast =   11502.580</v>
      </c>
      <c r="V23" s="17" t="str">
        <f t="shared" si="10"/>
        <v>Forecast Time: 47  Index A forecast =   11055.634</v>
      </c>
      <c r="W23" s="17" t="str">
        <f t="shared" si="11"/>
        <v>Forecast Time: 47  Index A forecast =   9175.338</v>
      </c>
      <c r="X23" s="17" t="str">
        <f t="shared" si="12"/>
        <v>Forecast Time: 47  Index A forecast =   12581.221</v>
      </c>
      <c r="Y23" s="17" t="str">
        <f t="shared" si="13"/>
        <v>Forecast Time: 47  Index A forecast =   11993.884</v>
      </c>
      <c r="Z23" s="17" t="str">
        <f t="shared" si="14"/>
        <v>Forecast Time: 47  Index A forecast =   12750.695</v>
      </c>
      <c r="AA23" s="17" t="str">
        <f t="shared" si="15"/>
        <v>Forecast Time: 47  Index A forecast =   10489.531</v>
      </c>
      <c r="AB23" s="17" t="str">
        <f t="shared" si="16"/>
        <v>Forecast Time: 47  Index A forecast =   12185.043</v>
      </c>
      <c r="AC23" s="17" t="str">
        <f t="shared" si="17"/>
        <v>Forecast Time: 47  Index B forecast =   10706.398</v>
      </c>
      <c r="AD23" s="17" t="str">
        <f t="shared" si="18"/>
        <v>Forecast Time: 47  Index B forecast =   11681.525</v>
      </c>
      <c r="AE23" s="17" t="str">
        <f t="shared" si="19"/>
        <v>Forecast Time: 47  Index B forecast =   11678.968</v>
      </c>
      <c r="AF23" s="17" t="str">
        <f t="shared" si="20"/>
        <v>Forecast Time: 47  Index B forecast =   9323.178</v>
      </c>
      <c r="AG23" s="17" t="str">
        <f t="shared" si="21"/>
        <v>Forecast Time: 47  Index B forecast =   10556.776</v>
      </c>
      <c r="AH23" s="17" t="str">
        <f t="shared" si="22"/>
        <v>Forecast Time: 47  Index B forecast =   8911.024</v>
      </c>
      <c r="AI23" s="17" t="str">
        <f t="shared" si="23"/>
        <v>Forecast Time: 47  Index B forecast =   11820.366</v>
      </c>
      <c r="AJ23" s="17" t="str">
        <f t="shared" si="24"/>
        <v>Forecast Time: 47  Index B forecast =   9188.322</v>
      </c>
      <c r="AK23" s="17" t="str">
        <f t="shared" si="25"/>
        <v>Forecast Time: 47  Index B forecast =   11026.127</v>
      </c>
      <c r="AL23" s="17" t="str">
        <f t="shared" si="26"/>
        <v>Forecast Time: 47  Index B forecast =   10783.619</v>
      </c>
      <c r="AS23" t="str">
        <f t="shared" si="27"/>
        <v>Forecast Time: 47  Index A forecast =   12179.353</v>
      </c>
      <c r="AT23" t="s">
        <v>123</v>
      </c>
      <c r="AU23" t="str">
        <f t="shared" si="28"/>
        <v>47</v>
      </c>
      <c r="AV23" t="s">
        <v>125</v>
      </c>
      <c r="AW23">
        <v>2</v>
      </c>
      <c r="AX23">
        <v>4000</v>
      </c>
      <c r="AZ23">
        <f aca="true" t="shared" si="32" ref="AZ23:AZ86">+AZ22</f>
        <v>11024</v>
      </c>
      <c r="BA23" t="str">
        <f ca="1" t="shared" si="2"/>
        <v>12179.353</v>
      </c>
      <c r="BB23" t="str">
        <f ca="1" t="shared" si="29"/>
        <v>10680.684</v>
      </c>
      <c r="BC23" t="str">
        <f ca="1" t="shared" si="29"/>
        <v>11502.580</v>
      </c>
      <c r="BD23" t="str">
        <f ca="1" t="shared" si="29"/>
        <v>11055.634</v>
      </c>
      <c r="BE23" t="str">
        <f ca="1" t="shared" si="29"/>
        <v>9175.338</v>
      </c>
      <c r="BF23" t="str">
        <f ca="1" t="shared" si="29"/>
        <v>12581.221</v>
      </c>
      <c r="BG23" t="str">
        <f ca="1" t="shared" si="29"/>
        <v>11993.884</v>
      </c>
      <c r="BH23" t="str">
        <f ca="1" t="shared" si="29"/>
        <v>12750.695</v>
      </c>
      <c r="BI23" t="str">
        <f ca="1" t="shared" si="29"/>
        <v>10489.531</v>
      </c>
      <c r="BJ23" t="str">
        <f ca="1" t="shared" si="29"/>
        <v>12185.043</v>
      </c>
      <c r="BK23" t="s">
        <v>126</v>
      </c>
      <c r="BL23">
        <f aca="true" t="shared" si="33" ref="BL23:BL86">+BL22</f>
        <v>10697</v>
      </c>
      <c r="BM23" t="str">
        <f ca="1" t="shared" si="4"/>
        <v>10706.398</v>
      </c>
      <c r="BN23" t="str">
        <f ca="1" t="shared" si="30"/>
        <v>11681.525</v>
      </c>
      <c r="BO23" t="str">
        <f ca="1" t="shared" si="30"/>
        <v>11678.968</v>
      </c>
      <c r="BP23" t="str">
        <f ca="1" t="shared" si="30"/>
        <v>9323.178</v>
      </c>
      <c r="BQ23" t="str">
        <f ca="1" t="shared" si="30"/>
        <v>10556.776</v>
      </c>
      <c r="BR23" t="str">
        <f ca="1" t="shared" si="30"/>
        <v>8911.024</v>
      </c>
      <c r="BS23" t="str">
        <f ca="1" t="shared" si="30"/>
        <v>11820.366</v>
      </c>
      <c r="BT23" t="str">
        <f ca="1" t="shared" si="30"/>
        <v>9188.322</v>
      </c>
      <c r="BU23" t="str">
        <f ca="1" t="shared" si="30"/>
        <v>11026.127</v>
      </c>
      <c r="BV23" t="str">
        <f ca="1" t="shared" si="30"/>
        <v>10783.619</v>
      </c>
      <c r="CS23" s="2"/>
      <c r="CT23" s="2"/>
    </row>
    <row r="24" spans="1:98" ht="11.25">
      <c r="A24" s="4" t="s">
        <v>42</v>
      </c>
      <c r="B24" s="4">
        <v>0</v>
      </c>
      <c r="C24" s="4">
        <v>1000</v>
      </c>
      <c r="D24" s="5" t="s">
        <v>16</v>
      </c>
      <c r="E24" s="5">
        <f>+AZ51</f>
        <v>10981</v>
      </c>
      <c r="F24" s="5">
        <f>+BL51</f>
        <v>11718</v>
      </c>
      <c r="G24" s="5">
        <f t="shared" si="6"/>
        <v>11718</v>
      </c>
      <c r="H24" s="5">
        <f t="shared" si="31"/>
        <v>0.05</v>
      </c>
      <c r="I24" s="10"/>
      <c r="J24" s="10"/>
      <c r="K24" s="10"/>
      <c r="L24" s="10"/>
      <c r="M24" s="10"/>
      <c r="N24" s="10"/>
      <c r="O24" s="10"/>
      <c r="P24" s="10"/>
      <c r="Q24" s="16"/>
      <c r="R24" s="12">
        <f aca="true" ca="1" t="shared" si="34" ref="R24:R30">+AW23*($B$4/11)+RAND()*$B$4/11</f>
        <v>67.43022829094099</v>
      </c>
      <c r="S24" s="17" t="str">
        <f t="shared" si="7"/>
        <v>Forecast Time: 67  Index A forecast =   9534.621</v>
      </c>
      <c r="T24" s="17" t="str">
        <f t="shared" si="8"/>
        <v>Forecast Time: 67  Index A forecast =   9774.978</v>
      </c>
      <c r="U24" s="17" t="str">
        <f t="shared" si="9"/>
        <v>Forecast Time: 67  Index A forecast =   11855.939</v>
      </c>
      <c r="V24" s="17" t="str">
        <f t="shared" si="10"/>
        <v>Forecast Time: 67  Index A forecast =   11772.045</v>
      </c>
      <c r="W24" s="17" t="str">
        <f t="shared" si="11"/>
        <v>Forecast Time: 67  Index A forecast =   10020.618</v>
      </c>
      <c r="X24" s="17" t="str">
        <f t="shared" si="12"/>
        <v>Forecast Time: 67  Index A forecast =   11133.929</v>
      </c>
      <c r="Y24" s="17" t="str">
        <f t="shared" si="13"/>
        <v>Forecast Time: 67  Index A forecast =   12394.438</v>
      </c>
      <c r="Z24" s="17" t="str">
        <f t="shared" si="14"/>
        <v>Forecast Time: 67  Index A forecast =   10833.959</v>
      </c>
      <c r="AA24" s="17" t="str">
        <f t="shared" si="15"/>
        <v>Forecast Time: 67  Index A forecast =   11166.955</v>
      </c>
      <c r="AB24" s="17" t="str">
        <f t="shared" si="16"/>
        <v>Forecast Time: 67  Index A forecast =   9743.628</v>
      </c>
      <c r="AC24" s="17" t="str">
        <f t="shared" si="17"/>
        <v>Forecast Time: 67  Index B forecast =   9245.117</v>
      </c>
      <c r="AD24" s="17" t="str">
        <f t="shared" si="18"/>
        <v>Forecast Time: 67  Index B forecast =   12241.514</v>
      </c>
      <c r="AE24" s="17" t="str">
        <f t="shared" si="19"/>
        <v>Forecast Time: 67  Index B forecast =   11598.141</v>
      </c>
      <c r="AF24" s="17" t="str">
        <f t="shared" si="20"/>
        <v>Forecast Time: 67  Index B forecast =   9635.470</v>
      </c>
      <c r="AG24" s="17" t="str">
        <f t="shared" si="21"/>
        <v>Forecast Time: 67  Index B forecast =   10723.804</v>
      </c>
      <c r="AH24" s="17" t="str">
        <f t="shared" si="22"/>
        <v>Forecast Time: 67  Index B forecast =   11541.593</v>
      </c>
      <c r="AI24" s="17" t="str">
        <f t="shared" si="23"/>
        <v>Forecast Time: 67  Index B forecast =   11283.250</v>
      </c>
      <c r="AJ24" s="17" t="str">
        <f t="shared" si="24"/>
        <v>Forecast Time: 67  Index B forecast =   9669.767</v>
      </c>
      <c r="AK24" s="17" t="str">
        <f t="shared" si="25"/>
        <v>Forecast Time: 67  Index B forecast =   10523.808</v>
      </c>
      <c r="AL24" s="17" t="str">
        <f t="shared" si="26"/>
        <v>Forecast Time: 67  Index B forecast =   11859.299</v>
      </c>
      <c r="AS24" t="str">
        <f t="shared" si="27"/>
        <v>Forecast Time: 67  Index A forecast =   9534.621</v>
      </c>
      <c r="AT24" t="s">
        <v>123</v>
      </c>
      <c r="AU24" t="str">
        <f t="shared" si="28"/>
        <v>67</v>
      </c>
      <c r="AV24" t="s">
        <v>125</v>
      </c>
      <c r="AW24">
        <v>3</v>
      </c>
      <c r="AX24">
        <v>3500</v>
      </c>
      <c r="AZ24">
        <f t="shared" si="32"/>
        <v>11024</v>
      </c>
      <c r="BA24" t="str">
        <f ca="1" t="shared" si="2"/>
        <v>9534.621</v>
      </c>
      <c r="BB24" t="str">
        <f ca="1" t="shared" si="29"/>
        <v>9774.978</v>
      </c>
      <c r="BC24" t="str">
        <f ca="1" t="shared" si="29"/>
        <v>11855.939</v>
      </c>
      <c r="BD24" t="str">
        <f ca="1" t="shared" si="29"/>
        <v>11772.045</v>
      </c>
      <c r="BE24" t="str">
        <f ca="1" t="shared" si="29"/>
        <v>10020.618</v>
      </c>
      <c r="BF24" t="str">
        <f ca="1" t="shared" si="29"/>
        <v>11133.929</v>
      </c>
      <c r="BG24" t="str">
        <f ca="1" t="shared" si="29"/>
        <v>12394.438</v>
      </c>
      <c r="BH24" t="str">
        <f ca="1" t="shared" si="29"/>
        <v>10833.959</v>
      </c>
      <c r="BI24" t="str">
        <f ca="1" t="shared" si="29"/>
        <v>11166.955</v>
      </c>
      <c r="BJ24" t="str">
        <f ca="1" t="shared" si="29"/>
        <v>9743.628</v>
      </c>
      <c r="BK24" t="s">
        <v>126</v>
      </c>
      <c r="BL24">
        <f t="shared" si="33"/>
        <v>10697</v>
      </c>
      <c r="BM24" t="str">
        <f ca="1" t="shared" si="4"/>
        <v>9245.117</v>
      </c>
      <c r="BN24" t="str">
        <f ca="1" t="shared" si="30"/>
        <v>12241.514</v>
      </c>
      <c r="BO24" t="str">
        <f ca="1" t="shared" si="30"/>
        <v>11598.141</v>
      </c>
      <c r="BP24" t="str">
        <f ca="1" t="shared" si="30"/>
        <v>9635.470</v>
      </c>
      <c r="BQ24" t="str">
        <f ca="1" t="shared" si="30"/>
        <v>10723.804</v>
      </c>
      <c r="BR24" t="str">
        <f ca="1" t="shared" si="30"/>
        <v>11541.593</v>
      </c>
      <c r="BS24" t="str">
        <f ca="1" t="shared" si="30"/>
        <v>11283.250</v>
      </c>
      <c r="BT24" t="str">
        <f ca="1" t="shared" si="30"/>
        <v>9669.767</v>
      </c>
      <c r="BU24" t="str">
        <f ca="1" t="shared" si="30"/>
        <v>10523.808</v>
      </c>
      <c r="BV24" t="str">
        <f ca="1" t="shared" si="30"/>
        <v>11859.299</v>
      </c>
      <c r="CS24" s="2"/>
      <c r="CT24" s="2"/>
    </row>
    <row r="25" spans="1:98" ht="11.25">
      <c r="A25" s="4" t="s">
        <v>23</v>
      </c>
      <c r="B25" s="4">
        <v>0</v>
      </c>
      <c r="C25" s="4">
        <v>0</v>
      </c>
      <c r="D25" s="5" t="s">
        <v>17</v>
      </c>
      <c r="E25" s="5">
        <f>+AZ61</f>
        <v>11245</v>
      </c>
      <c r="F25" s="5">
        <f>+BL61</f>
        <v>11483</v>
      </c>
      <c r="G25" s="5">
        <f t="shared" si="6"/>
        <v>11483</v>
      </c>
      <c r="H25" s="5">
        <f t="shared" si="31"/>
        <v>0.05</v>
      </c>
      <c r="I25" s="10"/>
      <c r="J25" s="10"/>
      <c r="K25" s="10"/>
      <c r="L25" s="10"/>
      <c r="M25" s="10"/>
      <c r="N25" s="10"/>
      <c r="O25" s="10"/>
      <c r="P25" s="10"/>
      <c r="Q25" s="16"/>
      <c r="R25" s="12">
        <f ca="1" t="shared" si="34"/>
        <v>97.00547902495569</v>
      </c>
      <c r="S25" s="17" t="str">
        <f t="shared" si="7"/>
        <v>Forecast Time: 97  Index A forecast =   10186.215</v>
      </c>
      <c r="T25" s="17" t="str">
        <f t="shared" si="8"/>
        <v>Forecast Time: 97  Index A forecast =   12383.942</v>
      </c>
      <c r="U25" s="17" t="str">
        <f t="shared" si="9"/>
        <v>Forecast Time: 97  Index A forecast =   10600.202</v>
      </c>
      <c r="V25" s="17" t="str">
        <f t="shared" si="10"/>
        <v>Forecast Time: 97  Index A forecast =   10769.514</v>
      </c>
      <c r="W25" s="17" t="str">
        <f t="shared" si="11"/>
        <v>Forecast Time: 97  Index A forecast =   12409.154</v>
      </c>
      <c r="X25" s="17" t="str">
        <f t="shared" si="12"/>
        <v>Forecast Time: 97  Index A forecast =   12072.968</v>
      </c>
      <c r="Y25" s="17" t="str">
        <f t="shared" si="13"/>
        <v>Forecast Time: 97  Index A forecast =   12025.436</v>
      </c>
      <c r="Z25" s="17" t="str">
        <f t="shared" si="14"/>
        <v>Forecast Time: 97  Index A forecast =   9577.285</v>
      </c>
      <c r="AA25" s="17" t="str">
        <f t="shared" si="15"/>
        <v>Forecast Time: 97  Index A forecast =   11463.825</v>
      </c>
      <c r="AB25" s="17" t="str">
        <f t="shared" si="16"/>
        <v>Forecast Time: 97  Index A forecast =   11557.855</v>
      </c>
      <c r="AC25" s="17" t="str">
        <f t="shared" si="17"/>
        <v>Forecast Time: 97  Index B forecast =   9895.281</v>
      </c>
      <c r="AD25" s="17" t="str">
        <f t="shared" si="18"/>
        <v>Forecast Time: 97  Index B forecast =   9536.525</v>
      </c>
      <c r="AE25" s="17" t="str">
        <f t="shared" si="19"/>
        <v>Forecast Time: 97  Index B forecast =   10343.974</v>
      </c>
      <c r="AF25" s="17" t="str">
        <f t="shared" si="20"/>
        <v>Forecast Time: 97  Index B forecast =   11439.027</v>
      </c>
      <c r="AG25" s="17" t="str">
        <f t="shared" si="21"/>
        <v>Forecast Time: 97  Index B forecast =   9709.441</v>
      </c>
      <c r="AH25" s="17" t="str">
        <f t="shared" si="22"/>
        <v>Forecast Time: 97  Index B forecast =   10654.439</v>
      </c>
      <c r="AI25" s="17" t="str">
        <f t="shared" si="23"/>
        <v>Forecast Time: 97  Index B forecast =   10212.357</v>
      </c>
      <c r="AJ25" s="17" t="str">
        <f t="shared" si="24"/>
        <v>Forecast Time: 97  Index B forecast =   11722.525</v>
      </c>
      <c r="AK25" s="17" t="str">
        <f t="shared" si="25"/>
        <v>Forecast Time: 97  Index B forecast =   9262.201</v>
      </c>
      <c r="AL25" s="17" t="str">
        <f t="shared" si="26"/>
        <v>Forecast Time: 97  Index B forecast =   11607.431</v>
      </c>
      <c r="AS25" t="str">
        <f t="shared" si="27"/>
        <v>Forecast Time: 97  Index A forecast =   10186.215</v>
      </c>
      <c r="AT25" t="s">
        <v>123</v>
      </c>
      <c r="AU25" t="str">
        <f t="shared" si="28"/>
        <v>97</v>
      </c>
      <c r="AV25" t="s">
        <v>125</v>
      </c>
      <c r="AW25">
        <v>4</v>
      </c>
      <c r="AX25">
        <v>3000</v>
      </c>
      <c r="AZ25">
        <f t="shared" si="32"/>
        <v>11024</v>
      </c>
      <c r="BA25" t="str">
        <f ca="1" t="shared" si="2"/>
        <v>10186.215</v>
      </c>
      <c r="BB25" t="str">
        <f ca="1" t="shared" si="29"/>
        <v>12383.942</v>
      </c>
      <c r="BC25" t="str">
        <f ca="1" t="shared" si="29"/>
        <v>10600.202</v>
      </c>
      <c r="BD25" t="str">
        <f ca="1" t="shared" si="29"/>
        <v>10769.514</v>
      </c>
      <c r="BE25" t="str">
        <f ca="1" t="shared" si="29"/>
        <v>12409.154</v>
      </c>
      <c r="BF25" t="str">
        <f ca="1" t="shared" si="29"/>
        <v>12072.968</v>
      </c>
      <c r="BG25" t="str">
        <f ca="1" t="shared" si="29"/>
        <v>12025.436</v>
      </c>
      <c r="BH25" t="str">
        <f ca="1" t="shared" si="29"/>
        <v>9577.285</v>
      </c>
      <c r="BI25" t="str">
        <f ca="1" t="shared" si="29"/>
        <v>11463.825</v>
      </c>
      <c r="BJ25" t="str">
        <f ca="1" t="shared" si="29"/>
        <v>11557.855</v>
      </c>
      <c r="BK25" t="s">
        <v>126</v>
      </c>
      <c r="BL25">
        <f t="shared" si="33"/>
        <v>10697</v>
      </c>
      <c r="BM25" t="str">
        <f ca="1" t="shared" si="4"/>
        <v>9895.281</v>
      </c>
      <c r="BN25" t="str">
        <f ca="1" t="shared" si="30"/>
        <v>9536.525</v>
      </c>
      <c r="BO25" t="str">
        <f ca="1" t="shared" si="30"/>
        <v>10343.974</v>
      </c>
      <c r="BP25" t="str">
        <f ca="1" t="shared" si="30"/>
        <v>11439.027</v>
      </c>
      <c r="BQ25" t="str">
        <f ca="1" t="shared" si="30"/>
        <v>9709.441</v>
      </c>
      <c r="BR25" t="str">
        <f ca="1" t="shared" si="30"/>
        <v>10654.439</v>
      </c>
      <c r="BS25" t="str">
        <f ca="1" t="shared" si="30"/>
        <v>10212.357</v>
      </c>
      <c r="BT25" t="str">
        <f ca="1" t="shared" si="30"/>
        <v>11722.525</v>
      </c>
      <c r="BU25" t="str">
        <f ca="1" t="shared" si="30"/>
        <v>9262.201</v>
      </c>
      <c r="BV25" t="str">
        <f ca="1" t="shared" si="30"/>
        <v>11607.431</v>
      </c>
      <c r="CS25" s="2"/>
      <c r="CT25" s="2"/>
    </row>
    <row r="26" spans="1:98" ht="11.25">
      <c r="A26" s="4" t="s">
        <v>24</v>
      </c>
      <c r="B26" s="4">
        <v>0</v>
      </c>
      <c r="C26" s="4">
        <v>0</v>
      </c>
      <c r="D26" s="5" t="s">
        <v>18</v>
      </c>
      <c r="E26" s="5">
        <f>+AZ71</f>
        <v>8016</v>
      </c>
      <c r="F26" s="5">
        <f>+BL71</f>
        <v>8529</v>
      </c>
      <c r="G26" s="5">
        <f t="shared" si="6"/>
        <v>8529</v>
      </c>
      <c r="H26" s="5">
        <f t="shared" si="31"/>
        <v>0.05</v>
      </c>
      <c r="I26" s="10"/>
      <c r="J26" s="10"/>
      <c r="K26" s="10"/>
      <c r="L26" s="10"/>
      <c r="M26" s="10"/>
      <c r="N26" s="10"/>
      <c r="O26" s="10"/>
      <c r="P26" s="10"/>
      <c r="Q26" s="16"/>
      <c r="R26" s="12">
        <f ca="1" t="shared" si="34"/>
        <v>128.58637778612805</v>
      </c>
      <c r="S26" s="17" t="str">
        <f t="shared" si="7"/>
        <v>Forecast Time: 129  Index A forecast =   11312.528</v>
      </c>
      <c r="T26" s="17" t="str">
        <f t="shared" si="8"/>
        <v>Forecast Time: 129  Index A forecast =   11739.832</v>
      </c>
      <c r="U26" s="17" t="str">
        <f t="shared" si="9"/>
        <v>Forecast Time: 129  Index A forecast =   10212.911</v>
      </c>
      <c r="V26" s="17" t="str">
        <f t="shared" si="10"/>
        <v>Forecast Time: 129  Index A forecast =   11251.672</v>
      </c>
      <c r="W26" s="17" t="str">
        <f t="shared" si="11"/>
        <v>Forecast Time: 129  Index A forecast =   10586.399</v>
      </c>
      <c r="X26" s="17" t="str">
        <f t="shared" si="12"/>
        <v>Forecast Time: 129  Index A forecast =   10372.125</v>
      </c>
      <c r="Y26" s="17" t="str">
        <f t="shared" si="13"/>
        <v>Forecast Time: 129  Index A forecast =   9926.886</v>
      </c>
      <c r="Z26" s="17" t="str">
        <f t="shared" si="14"/>
        <v>Forecast Time: 129  Index A forecast =   11244.158</v>
      </c>
      <c r="AA26" s="17" t="str">
        <f t="shared" si="15"/>
        <v>Forecast Time: 129  Index A forecast =   11425.532</v>
      </c>
      <c r="AB26" s="17" t="str">
        <f t="shared" si="16"/>
        <v>Forecast Time: 129  Index A forecast =   10135.752</v>
      </c>
      <c r="AC26" s="17" t="str">
        <f t="shared" si="17"/>
        <v>Forecast Time: 129  Index B forecast =   11221.041</v>
      </c>
      <c r="AD26" s="17" t="str">
        <f t="shared" si="18"/>
        <v>Forecast Time: 129  Index B forecast =   10468.325</v>
      </c>
      <c r="AE26" s="17" t="str">
        <f t="shared" si="19"/>
        <v>Forecast Time: 129  Index B forecast =   10282.748</v>
      </c>
      <c r="AF26" s="17" t="str">
        <f t="shared" si="20"/>
        <v>Forecast Time: 129  Index B forecast =   10837.700</v>
      </c>
      <c r="AG26" s="17" t="str">
        <f t="shared" si="21"/>
        <v>Forecast Time: 129  Index B forecast =   10292.792</v>
      </c>
      <c r="AH26" s="17" t="str">
        <f t="shared" si="22"/>
        <v>Forecast Time: 129  Index B forecast =   10857.258</v>
      </c>
      <c r="AI26" s="17" t="str">
        <f t="shared" si="23"/>
        <v>Forecast Time: 129  Index B forecast =   10534.844</v>
      </c>
      <c r="AJ26" s="17" t="str">
        <f t="shared" si="24"/>
        <v>Forecast Time: 129  Index B forecast =   10568.531</v>
      </c>
      <c r="AK26" s="17" t="str">
        <f t="shared" si="25"/>
        <v>Forecast Time: 129  Index B forecast =   10013.545</v>
      </c>
      <c r="AL26" s="17" t="str">
        <f t="shared" si="26"/>
        <v>Forecast Time: 129  Index B forecast =   10195.731</v>
      </c>
      <c r="AS26" t="str">
        <f t="shared" si="27"/>
        <v>Forecast Time: 129  Index A forecast =   11312.528</v>
      </c>
      <c r="AT26" t="s">
        <v>123</v>
      </c>
      <c r="AU26" t="str">
        <f t="shared" si="28"/>
        <v>129</v>
      </c>
      <c r="AV26" t="s">
        <v>125</v>
      </c>
      <c r="AW26">
        <v>5</v>
      </c>
      <c r="AX26">
        <v>2500</v>
      </c>
      <c r="AZ26">
        <f t="shared" si="32"/>
        <v>11024</v>
      </c>
      <c r="BA26" t="str">
        <f ca="1" t="shared" si="2"/>
        <v>11312.528</v>
      </c>
      <c r="BB26" t="str">
        <f ca="1" t="shared" si="29"/>
        <v>11739.832</v>
      </c>
      <c r="BC26" t="str">
        <f ca="1" t="shared" si="29"/>
        <v>10212.911</v>
      </c>
      <c r="BD26" t="str">
        <f ca="1" t="shared" si="29"/>
        <v>11251.672</v>
      </c>
      <c r="BE26" t="str">
        <f ca="1" t="shared" si="29"/>
        <v>10586.399</v>
      </c>
      <c r="BF26" t="str">
        <f ca="1" t="shared" si="29"/>
        <v>10372.125</v>
      </c>
      <c r="BG26" t="str">
        <f ca="1" t="shared" si="29"/>
        <v>9926.886</v>
      </c>
      <c r="BH26" t="str">
        <f ca="1" t="shared" si="29"/>
        <v>11244.158</v>
      </c>
      <c r="BI26" t="str">
        <f ca="1" t="shared" si="29"/>
        <v>11425.532</v>
      </c>
      <c r="BJ26" t="str">
        <f ca="1" t="shared" si="29"/>
        <v>10135.752</v>
      </c>
      <c r="BK26" t="s">
        <v>126</v>
      </c>
      <c r="BL26">
        <f t="shared" si="33"/>
        <v>10697</v>
      </c>
      <c r="BM26" t="str">
        <f ca="1" t="shared" si="4"/>
        <v>11221.041</v>
      </c>
      <c r="BN26" t="str">
        <f ca="1" t="shared" si="30"/>
        <v>10468.325</v>
      </c>
      <c r="BO26" t="str">
        <f ca="1" t="shared" si="30"/>
        <v>10282.748</v>
      </c>
      <c r="BP26" t="str">
        <f ca="1" t="shared" si="30"/>
        <v>10837.700</v>
      </c>
      <c r="BQ26" t="str">
        <f ca="1" t="shared" si="30"/>
        <v>10292.792</v>
      </c>
      <c r="BR26" t="str">
        <f ca="1" t="shared" si="30"/>
        <v>10857.258</v>
      </c>
      <c r="BS26" t="str">
        <f ca="1" t="shared" si="30"/>
        <v>10534.844</v>
      </c>
      <c r="BT26" t="str">
        <f ca="1" t="shared" si="30"/>
        <v>10568.531</v>
      </c>
      <c r="BU26" t="str">
        <f ca="1" t="shared" si="30"/>
        <v>10013.545</v>
      </c>
      <c r="BV26" t="str">
        <f ca="1" t="shared" si="30"/>
        <v>10195.731</v>
      </c>
      <c r="CS26" s="2"/>
      <c r="CT26" s="2"/>
    </row>
    <row r="27" spans="1:98" ht="11.25">
      <c r="A27" s="4" t="s">
        <v>44</v>
      </c>
      <c r="B27" s="4">
        <v>0</v>
      </c>
      <c r="C27" s="4">
        <v>0</v>
      </c>
      <c r="D27" s="5" t="s">
        <v>19</v>
      </c>
      <c r="E27" s="5">
        <f>+AZ81</f>
        <v>8887</v>
      </c>
      <c r="F27" s="5">
        <f>+BL81</f>
        <v>11716</v>
      </c>
      <c r="G27" s="5">
        <f t="shared" si="6"/>
        <v>11716</v>
      </c>
      <c r="H27" s="5">
        <f t="shared" si="31"/>
        <v>0.05</v>
      </c>
      <c r="I27" s="10"/>
      <c r="J27" s="10"/>
      <c r="K27" s="10"/>
      <c r="L27" s="10"/>
      <c r="M27" s="10"/>
      <c r="N27" s="10"/>
      <c r="O27" s="10"/>
      <c r="P27" s="10"/>
      <c r="Q27" s="16"/>
      <c r="R27" s="12">
        <f ca="1" t="shared" si="34"/>
        <v>153.52850796802298</v>
      </c>
      <c r="S27" s="17" t="str">
        <f t="shared" si="7"/>
        <v>Forecast Time: 154  Index A forecast =   10822.474</v>
      </c>
      <c r="T27" s="17" t="str">
        <f t="shared" si="8"/>
        <v>Forecast Time: 154  Index A forecast =   11598.420</v>
      </c>
      <c r="U27" s="17" t="str">
        <f t="shared" si="9"/>
        <v>Forecast Time: 154  Index A forecast =   10923.391</v>
      </c>
      <c r="V27" s="17" t="str">
        <f t="shared" si="10"/>
        <v>Forecast Time: 154  Index A forecast =   11232.143</v>
      </c>
      <c r="W27" s="17" t="str">
        <f t="shared" si="11"/>
        <v>Forecast Time: 154  Index A forecast =   10714.879</v>
      </c>
      <c r="X27" s="17" t="str">
        <f t="shared" si="12"/>
        <v>Forecast Time: 154  Index A forecast =   10171.954</v>
      </c>
      <c r="Y27" s="17" t="str">
        <f t="shared" si="13"/>
        <v>Forecast Time: 154  Index A forecast =   10188.304</v>
      </c>
      <c r="Z27" s="17" t="str">
        <f t="shared" si="14"/>
        <v>Forecast Time: 154  Index A forecast =   10132.711</v>
      </c>
      <c r="AA27" s="17" t="str">
        <f t="shared" si="15"/>
        <v>Forecast Time: 154  Index A forecast =   10285.915</v>
      </c>
      <c r="AB27" s="17" t="str">
        <f t="shared" si="16"/>
        <v>Forecast Time: 154  Index A forecast =   11732.026</v>
      </c>
      <c r="AC27" s="17" t="str">
        <f t="shared" si="17"/>
        <v>Forecast Time: 154  Index B forecast =   9763.378</v>
      </c>
      <c r="AD27" s="17" t="str">
        <f t="shared" si="18"/>
        <v>Forecast Time: 154  Index B forecast =   10209.531</v>
      </c>
      <c r="AE27" s="17" t="str">
        <f t="shared" si="19"/>
        <v>Forecast Time: 154  Index B forecast =   9733.184</v>
      </c>
      <c r="AF27" s="17" t="str">
        <f t="shared" si="20"/>
        <v>Forecast Time: 154  Index B forecast =   10809.873</v>
      </c>
      <c r="AG27" s="17" t="str">
        <f t="shared" si="21"/>
        <v>Forecast Time: 154  Index B forecast =   11368.342</v>
      </c>
      <c r="AH27" s="17" t="str">
        <f t="shared" si="22"/>
        <v>Forecast Time: 154  Index B forecast =   10708.729</v>
      </c>
      <c r="AI27" s="17" t="str">
        <f t="shared" si="23"/>
        <v>Forecast Time: 154  Index B forecast =   10049.624</v>
      </c>
      <c r="AJ27" s="17" t="str">
        <f t="shared" si="24"/>
        <v>Forecast Time: 154  Index B forecast =   10337.666</v>
      </c>
      <c r="AK27" s="17" t="str">
        <f t="shared" si="25"/>
        <v>Forecast Time: 154  Index B forecast =   10295.335</v>
      </c>
      <c r="AL27" s="17" t="str">
        <f t="shared" si="26"/>
        <v>Forecast Time: 154  Index B forecast =   10487.202</v>
      </c>
      <c r="AS27" t="str">
        <f t="shared" si="27"/>
        <v>Forecast Time: 154  Index A forecast =   10822.474</v>
      </c>
      <c r="AT27" t="s">
        <v>123</v>
      </c>
      <c r="AU27" t="str">
        <f t="shared" si="28"/>
        <v>154</v>
      </c>
      <c r="AV27" t="s">
        <v>125</v>
      </c>
      <c r="AW27">
        <v>6</v>
      </c>
      <c r="AX27">
        <v>2000</v>
      </c>
      <c r="AZ27">
        <f t="shared" si="32"/>
        <v>11024</v>
      </c>
      <c r="BA27" t="str">
        <f ca="1" t="shared" si="2"/>
        <v>10822.474</v>
      </c>
      <c r="BB27" t="str">
        <f ca="1" t="shared" si="29"/>
        <v>11598.420</v>
      </c>
      <c r="BC27" t="str">
        <f ca="1" t="shared" si="29"/>
        <v>10923.391</v>
      </c>
      <c r="BD27" t="str">
        <f ca="1" t="shared" si="29"/>
        <v>11232.143</v>
      </c>
      <c r="BE27" t="str">
        <f ca="1" t="shared" si="29"/>
        <v>10714.879</v>
      </c>
      <c r="BF27" t="str">
        <f ca="1" t="shared" si="29"/>
        <v>10171.954</v>
      </c>
      <c r="BG27" t="str">
        <f ca="1" t="shared" si="29"/>
        <v>10188.304</v>
      </c>
      <c r="BH27" t="str">
        <f ca="1" t="shared" si="29"/>
        <v>10132.711</v>
      </c>
      <c r="BI27" t="str">
        <f ca="1" t="shared" si="29"/>
        <v>10285.915</v>
      </c>
      <c r="BJ27" t="str">
        <f ca="1" t="shared" si="29"/>
        <v>11732.026</v>
      </c>
      <c r="BK27" t="s">
        <v>126</v>
      </c>
      <c r="BL27">
        <f t="shared" si="33"/>
        <v>10697</v>
      </c>
      <c r="BM27" t="str">
        <f ca="1" t="shared" si="4"/>
        <v>9763.378</v>
      </c>
      <c r="BN27" t="str">
        <f ca="1" t="shared" si="30"/>
        <v>10209.531</v>
      </c>
      <c r="BO27" t="str">
        <f ca="1" t="shared" si="30"/>
        <v>9733.184</v>
      </c>
      <c r="BP27" t="str">
        <f ca="1" t="shared" si="30"/>
        <v>10809.873</v>
      </c>
      <c r="BQ27" t="str">
        <f ca="1" t="shared" si="30"/>
        <v>11368.342</v>
      </c>
      <c r="BR27" t="str">
        <f ca="1" t="shared" si="30"/>
        <v>10708.729</v>
      </c>
      <c r="BS27" t="str">
        <f ca="1" t="shared" si="30"/>
        <v>10049.624</v>
      </c>
      <c r="BT27" t="str">
        <f ca="1" t="shared" si="30"/>
        <v>10337.666</v>
      </c>
      <c r="BU27" t="str">
        <f ca="1" t="shared" si="30"/>
        <v>10295.335</v>
      </c>
      <c r="BV27" t="str">
        <f ca="1" t="shared" si="30"/>
        <v>10487.202</v>
      </c>
      <c r="CS27" s="2"/>
      <c r="CT27" s="2"/>
    </row>
    <row r="28" spans="1:98" ht="11.25">
      <c r="A28" s="4" t="s">
        <v>25</v>
      </c>
      <c r="B28" s="4">
        <v>-100000000</v>
      </c>
      <c r="C28" s="4">
        <v>-100000000</v>
      </c>
      <c r="D28" s="5" t="s">
        <v>39</v>
      </c>
      <c r="E28" s="5">
        <f>+AZ91</f>
        <v>9604</v>
      </c>
      <c r="F28" s="5">
        <f>+BL91</f>
        <v>11480</v>
      </c>
      <c r="G28" s="5">
        <f t="shared" si="6"/>
        <v>11480</v>
      </c>
      <c r="H28" s="5">
        <f t="shared" si="31"/>
        <v>0.05</v>
      </c>
      <c r="I28" s="10"/>
      <c r="J28" s="10"/>
      <c r="K28" s="10"/>
      <c r="L28" s="10"/>
      <c r="M28" s="10"/>
      <c r="N28" s="10"/>
      <c r="O28" s="10"/>
      <c r="P28" s="10"/>
      <c r="Q28" s="16"/>
      <c r="R28" s="12">
        <f ca="1" t="shared" si="34"/>
        <v>174.30398709637126</v>
      </c>
      <c r="S28" s="17" t="str">
        <f t="shared" si="7"/>
        <v>Forecast Time: 174  Index A forecast =   10326.756</v>
      </c>
      <c r="T28" s="17" t="str">
        <f t="shared" si="8"/>
        <v>Forecast Time: 174  Index A forecast =   11718.179</v>
      </c>
      <c r="U28" s="17" t="str">
        <f t="shared" si="9"/>
        <v>Forecast Time: 174  Index A forecast =   11569.656</v>
      </c>
      <c r="V28" s="17" t="str">
        <f t="shared" si="10"/>
        <v>Forecast Time: 174  Index A forecast =   10716.860</v>
      </c>
      <c r="W28" s="17" t="str">
        <f t="shared" si="11"/>
        <v>Forecast Time: 174  Index A forecast =   10609.233</v>
      </c>
      <c r="X28" s="17" t="str">
        <f t="shared" si="12"/>
        <v>Forecast Time: 174  Index A forecast =   10808.916</v>
      </c>
      <c r="Y28" s="17" t="str">
        <f t="shared" si="13"/>
        <v>Forecast Time: 174  Index A forecast =   10613.308</v>
      </c>
      <c r="Z28" s="17" t="str">
        <f t="shared" si="14"/>
        <v>Forecast Time: 174  Index A forecast =   11098.008</v>
      </c>
      <c r="AA28" s="17" t="str">
        <f t="shared" si="15"/>
        <v>Forecast Time: 174  Index A forecast =   11595.217</v>
      </c>
      <c r="AB28" s="17" t="str">
        <f t="shared" si="16"/>
        <v>Forecast Time: 174  Index A forecast =   11563.560</v>
      </c>
      <c r="AC28" s="17" t="str">
        <f t="shared" si="17"/>
        <v>Forecast Time: 174  Index B forecast =   11190.773</v>
      </c>
      <c r="AD28" s="17" t="str">
        <f t="shared" si="18"/>
        <v>Forecast Time: 174  Index B forecast =   11092.590</v>
      </c>
      <c r="AE28" s="17" t="str">
        <f t="shared" si="19"/>
        <v>Forecast Time: 174  Index B forecast =   11415.945</v>
      </c>
      <c r="AF28" s="17" t="str">
        <f t="shared" si="20"/>
        <v>Forecast Time: 174  Index B forecast =   10347.864</v>
      </c>
      <c r="AG28" s="17" t="str">
        <f t="shared" si="21"/>
        <v>Forecast Time: 174  Index B forecast =   10766.082</v>
      </c>
      <c r="AH28" s="17" t="str">
        <f t="shared" si="22"/>
        <v>Forecast Time: 174  Index B forecast =   10840.069</v>
      </c>
      <c r="AI28" s="17" t="str">
        <f t="shared" si="23"/>
        <v>Forecast Time: 174  Index B forecast =   10610.534</v>
      </c>
      <c r="AJ28" s="17" t="str">
        <f t="shared" si="24"/>
        <v>Forecast Time: 174  Index B forecast =   10395.346</v>
      </c>
      <c r="AK28" s="17" t="str">
        <f t="shared" si="25"/>
        <v>Forecast Time: 174  Index B forecast =   10757.045</v>
      </c>
      <c r="AL28" s="17" t="str">
        <f t="shared" si="26"/>
        <v>Forecast Time: 174  Index B forecast =   10854.089</v>
      </c>
      <c r="AS28" t="str">
        <f t="shared" si="27"/>
        <v>Forecast Time: 174  Index A forecast =   10326.756</v>
      </c>
      <c r="AT28" t="s">
        <v>123</v>
      </c>
      <c r="AU28" t="str">
        <f t="shared" si="28"/>
        <v>174</v>
      </c>
      <c r="AV28" t="s">
        <v>125</v>
      </c>
      <c r="AW28">
        <v>7</v>
      </c>
      <c r="AX28">
        <v>1500</v>
      </c>
      <c r="AZ28">
        <f t="shared" si="32"/>
        <v>11024</v>
      </c>
      <c r="BA28" t="str">
        <f ca="1" t="shared" si="2"/>
        <v>10326.756</v>
      </c>
      <c r="BB28" t="str">
        <f ca="1" t="shared" si="29"/>
        <v>11718.179</v>
      </c>
      <c r="BC28" t="str">
        <f ca="1" t="shared" si="29"/>
        <v>11569.656</v>
      </c>
      <c r="BD28" t="str">
        <f ca="1" t="shared" si="29"/>
        <v>10716.860</v>
      </c>
      <c r="BE28" t="str">
        <f ca="1" t="shared" si="29"/>
        <v>10609.233</v>
      </c>
      <c r="BF28" t="str">
        <f ca="1" t="shared" si="29"/>
        <v>10808.916</v>
      </c>
      <c r="BG28" t="str">
        <f ca="1" t="shared" si="29"/>
        <v>10613.308</v>
      </c>
      <c r="BH28" t="str">
        <f ca="1" t="shared" si="29"/>
        <v>11098.008</v>
      </c>
      <c r="BI28" t="str">
        <f ca="1" t="shared" si="29"/>
        <v>11595.217</v>
      </c>
      <c r="BJ28" t="str">
        <f ca="1" t="shared" si="29"/>
        <v>11563.560</v>
      </c>
      <c r="BK28" t="s">
        <v>126</v>
      </c>
      <c r="BL28">
        <f t="shared" si="33"/>
        <v>10697</v>
      </c>
      <c r="BM28" t="str">
        <f ca="1" t="shared" si="4"/>
        <v>11190.773</v>
      </c>
      <c r="BN28" t="str">
        <f ca="1" t="shared" si="30"/>
        <v>11092.590</v>
      </c>
      <c r="BO28" t="str">
        <f ca="1" t="shared" si="30"/>
        <v>11415.945</v>
      </c>
      <c r="BP28" t="str">
        <f ca="1" t="shared" si="30"/>
        <v>10347.864</v>
      </c>
      <c r="BQ28" t="str">
        <f ca="1" t="shared" si="30"/>
        <v>10766.082</v>
      </c>
      <c r="BR28" t="str">
        <f ca="1" t="shared" si="30"/>
        <v>10840.069</v>
      </c>
      <c r="BS28" t="str">
        <f ca="1" t="shared" si="30"/>
        <v>10610.534</v>
      </c>
      <c r="BT28" t="str">
        <f ca="1" t="shared" si="30"/>
        <v>10395.346</v>
      </c>
      <c r="BU28" t="str">
        <f ca="1" t="shared" si="30"/>
        <v>10757.045</v>
      </c>
      <c r="BV28" t="str">
        <f ca="1" t="shared" si="30"/>
        <v>10854.089</v>
      </c>
      <c r="CS28" s="2"/>
      <c r="CT28" s="2"/>
    </row>
    <row r="29" spans="1:98" ht="11.25">
      <c r="A29" s="4" t="s">
        <v>26</v>
      </c>
      <c r="B29" s="4">
        <v>-100000000</v>
      </c>
      <c r="C29" s="4">
        <v>-100000000</v>
      </c>
      <c r="D29" s="5"/>
      <c r="E29" s="5"/>
      <c r="F29" s="5"/>
      <c r="G29" s="5"/>
      <c r="H29" s="5"/>
      <c r="I29" s="10"/>
      <c r="J29" s="10"/>
      <c r="K29" s="10"/>
      <c r="L29" s="10"/>
      <c r="M29" s="10"/>
      <c r="N29" s="10"/>
      <c r="O29" s="10"/>
      <c r="P29" s="10"/>
      <c r="Q29" s="16"/>
      <c r="R29" s="12">
        <f ca="1" t="shared" si="34"/>
        <v>194.48492314658438</v>
      </c>
      <c r="S29" s="17" t="str">
        <f t="shared" si="7"/>
        <v>Forecast Time: 194  Index A forecast =   11318.476</v>
      </c>
      <c r="T29" s="17" t="str">
        <f t="shared" si="8"/>
        <v>Forecast Time: 194  Index A forecast =   10744.777</v>
      </c>
      <c r="U29" s="17" t="str">
        <f t="shared" si="9"/>
        <v>Forecast Time: 194  Index A forecast =   10705.199</v>
      </c>
      <c r="V29" s="17" t="str">
        <f t="shared" si="10"/>
        <v>Forecast Time: 194  Index A forecast =   11187.316</v>
      </c>
      <c r="W29" s="17" t="str">
        <f t="shared" si="11"/>
        <v>Forecast Time: 194  Index A forecast =   10923.312</v>
      </c>
      <c r="X29" s="17" t="str">
        <f t="shared" si="12"/>
        <v>Forecast Time: 194  Index A forecast =   10595.917</v>
      </c>
      <c r="Y29" s="17" t="str">
        <f t="shared" si="13"/>
        <v>Forecast Time: 194  Index A forecast =   11131.034</v>
      </c>
      <c r="Z29" s="17" t="str">
        <f t="shared" si="14"/>
        <v>Forecast Time: 194  Index A forecast =   10532.807</v>
      </c>
      <c r="AA29" s="17" t="str">
        <f t="shared" si="15"/>
        <v>Forecast Time: 194  Index A forecast =   11286.938</v>
      </c>
      <c r="AB29" s="17" t="str">
        <f t="shared" si="16"/>
        <v>Forecast Time: 194  Index A forecast =   10892.590</v>
      </c>
      <c r="AC29" s="17" t="str">
        <f t="shared" si="17"/>
        <v>Forecast Time: 194  Index B forecast =   10901.913</v>
      </c>
      <c r="AD29" s="17" t="str">
        <f t="shared" si="18"/>
        <v>Forecast Time: 194  Index B forecast =   10402.560</v>
      </c>
      <c r="AE29" s="17" t="str">
        <f t="shared" si="19"/>
        <v>Forecast Time: 194  Index B forecast =   10235.474</v>
      </c>
      <c r="AF29" s="17" t="str">
        <f t="shared" si="20"/>
        <v>Forecast Time: 194  Index B forecast =   10228.196</v>
      </c>
      <c r="AG29" s="17" t="str">
        <f t="shared" si="21"/>
        <v>Forecast Time: 194  Index B forecast =   10687.167</v>
      </c>
      <c r="AH29" s="17" t="str">
        <f t="shared" si="22"/>
        <v>Forecast Time: 194  Index B forecast =   10288.257</v>
      </c>
      <c r="AI29" s="17" t="str">
        <f t="shared" si="23"/>
        <v>Forecast Time: 194  Index B forecast =   11188.406</v>
      </c>
      <c r="AJ29" s="17" t="str">
        <f t="shared" si="24"/>
        <v>Forecast Time: 194  Index B forecast =   10693.891</v>
      </c>
      <c r="AK29" s="17" t="str">
        <f t="shared" si="25"/>
        <v>Forecast Time: 194  Index B forecast =   10997.692</v>
      </c>
      <c r="AL29" s="17" t="str">
        <f t="shared" si="26"/>
        <v>Forecast Time: 194  Index B forecast =   10550.172</v>
      </c>
      <c r="AS29" t="str">
        <f t="shared" si="27"/>
        <v>Forecast Time: 194  Index A forecast =   11318.476</v>
      </c>
      <c r="AT29" t="s">
        <v>123</v>
      </c>
      <c r="AU29" t="str">
        <f t="shared" si="28"/>
        <v>194</v>
      </c>
      <c r="AV29" t="s">
        <v>125</v>
      </c>
      <c r="AW29">
        <v>8</v>
      </c>
      <c r="AX29">
        <v>1000</v>
      </c>
      <c r="AZ29">
        <f t="shared" si="32"/>
        <v>11024</v>
      </c>
      <c r="BA29" t="str">
        <f ca="1" t="shared" si="2"/>
        <v>11318.476</v>
      </c>
      <c r="BB29" t="str">
        <f ca="1" t="shared" si="29"/>
        <v>10744.777</v>
      </c>
      <c r="BC29" t="str">
        <f ca="1" t="shared" si="29"/>
        <v>10705.199</v>
      </c>
      <c r="BD29" t="str">
        <f ca="1" t="shared" si="29"/>
        <v>11187.316</v>
      </c>
      <c r="BE29" t="str">
        <f ca="1" t="shared" si="29"/>
        <v>10923.312</v>
      </c>
      <c r="BF29" t="str">
        <f ca="1" t="shared" si="29"/>
        <v>10595.917</v>
      </c>
      <c r="BG29" t="str">
        <f ca="1" t="shared" si="29"/>
        <v>11131.034</v>
      </c>
      <c r="BH29" t="str">
        <f ca="1" t="shared" si="29"/>
        <v>10532.807</v>
      </c>
      <c r="BI29" t="str">
        <f ca="1" t="shared" si="29"/>
        <v>11286.938</v>
      </c>
      <c r="BJ29" t="str">
        <f ca="1" t="shared" si="29"/>
        <v>10892.590</v>
      </c>
      <c r="BK29" t="s">
        <v>126</v>
      </c>
      <c r="BL29">
        <f t="shared" si="33"/>
        <v>10697</v>
      </c>
      <c r="BM29" t="str">
        <f ca="1" t="shared" si="4"/>
        <v>10901.913</v>
      </c>
      <c r="BN29" t="str">
        <f ca="1" t="shared" si="30"/>
        <v>10402.560</v>
      </c>
      <c r="BO29" t="str">
        <f ca="1" t="shared" si="30"/>
        <v>10235.474</v>
      </c>
      <c r="BP29" t="str">
        <f ca="1" t="shared" si="30"/>
        <v>10228.196</v>
      </c>
      <c r="BQ29" t="str">
        <f ca="1" t="shared" si="30"/>
        <v>10687.167</v>
      </c>
      <c r="BR29" t="str">
        <f ca="1" t="shared" si="30"/>
        <v>10288.257</v>
      </c>
      <c r="BS29" t="str">
        <f ca="1" t="shared" si="30"/>
        <v>11188.406</v>
      </c>
      <c r="BT29" t="str">
        <f ca="1" t="shared" si="30"/>
        <v>10693.891</v>
      </c>
      <c r="BU29" t="str">
        <f ca="1" t="shared" si="30"/>
        <v>10997.692</v>
      </c>
      <c r="BV29" t="str">
        <f ca="1" t="shared" si="30"/>
        <v>10550.172</v>
      </c>
      <c r="CS29" s="2"/>
      <c r="CT29" s="2"/>
    </row>
    <row r="30" spans="1:98" ht="11.25">
      <c r="A30" s="4" t="s">
        <v>27</v>
      </c>
      <c r="B30" s="4">
        <v>100000000</v>
      </c>
      <c r="C30" s="4">
        <v>100000000</v>
      </c>
      <c r="D30" s="5"/>
      <c r="E30" s="5"/>
      <c r="F30" s="5"/>
      <c r="G30" s="5"/>
      <c r="H30" s="5"/>
      <c r="I30" s="10"/>
      <c r="J30" s="10"/>
      <c r="K30" s="10"/>
      <c r="L30" s="10"/>
      <c r="M30" s="10"/>
      <c r="N30" s="10"/>
      <c r="O30" s="10"/>
      <c r="P30" s="10"/>
      <c r="Q30" s="16"/>
      <c r="R30" s="12">
        <f ca="1" t="shared" si="34"/>
        <v>241.447828137287</v>
      </c>
      <c r="S30" s="17" t="str">
        <f t="shared" si="7"/>
        <v>Forecast Time: 241  Index A forecast =   11263.386</v>
      </c>
      <c r="T30" s="17" t="str">
        <f t="shared" si="8"/>
        <v>Forecast Time: 241  Index A forecast =   10990.276</v>
      </c>
      <c r="U30" s="17" t="str">
        <f t="shared" si="9"/>
        <v>Forecast Time: 241  Index A forecast =   10898.780</v>
      </c>
      <c r="V30" s="17" t="str">
        <f t="shared" si="10"/>
        <v>Forecast Time: 241  Index A forecast =   11041.716</v>
      </c>
      <c r="W30" s="17" t="str">
        <f t="shared" si="11"/>
        <v>Forecast Time: 241  Index A forecast =   11202.949</v>
      </c>
      <c r="X30" s="17" t="str">
        <f t="shared" si="12"/>
        <v>Forecast Time: 241  Index A forecast =   11064.522</v>
      </c>
      <c r="Y30" s="17" t="str">
        <f t="shared" si="13"/>
        <v>Forecast Time: 241  Index A forecast =   11252.466</v>
      </c>
      <c r="Z30" s="17" t="str">
        <f t="shared" si="14"/>
        <v>Forecast Time: 241  Index A forecast =   11196.632</v>
      </c>
      <c r="AA30" s="17" t="str">
        <f t="shared" si="15"/>
        <v>Forecast Time: 241  Index A forecast =   10911.403</v>
      </c>
      <c r="AB30" s="17" t="str">
        <f t="shared" si="16"/>
        <v>Forecast Time: 241  Index A forecast =   11046.630</v>
      </c>
      <c r="AC30" s="17" t="str">
        <f t="shared" si="17"/>
        <v>Forecast Time: 241  Index B forecast =   10756.490</v>
      </c>
      <c r="AD30" s="17" t="str">
        <f t="shared" si="18"/>
        <v>Forecast Time: 241  Index B forecast =   10702.901</v>
      </c>
      <c r="AE30" s="17" t="str">
        <f t="shared" si="19"/>
        <v>Forecast Time: 241  Index B forecast =   10674.370</v>
      </c>
      <c r="AF30" s="17" t="str">
        <f t="shared" si="20"/>
        <v>Forecast Time: 241  Index B forecast =   10920.217</v>
      </c>
      <c r="AG30" s="17" t="str">
        <f t="shared" si="21"/>
        <v>Forecast Time: 241  Index B forecast =   10761.371</v>
      </c>
      <c r="AH30" s="17" t="str">
        <f t="shared" si="22"/>
        <v>Forecast Time: 241  Index B forecast =   10755.492</v>
      </c>
      <c r="AI30" s="17" t="str">
        <f t="shared" si="23"/>
        <v>Forecast Time: 241  Index B forecast =   10577.038</v>
      </c>
      <c r="AJ30" s="17" t="str">
        <f t="shared" si="24"/>
        <v>Forecast Time: 241  Index B forecast =   10527.576</v>
      </c>
      <c r="AK30" s="17" t="str">
        <f t="shared" si="25"/>
        <v>Forecast Time: 241  Index B forecast =   10772.828</v>
      </c>
      <c r="AL30" s="17" t="str">
        <f t="shared" si="26"/>
        <v>Forecast Time: 241  Index B forecast =   10775.452</v>
      </c>
      <c r="AS30" t="str">
        <f t="shared" si="27"/>
        <v>Forecast Time: 241  Index A forecast =   11263.386</v>
      </c>
      <c r="AT30" t="s">
        <v>123</v>
      </c>
      <c r="AU30" t="str">
        <f t="shared" si="28"/>
        <v>241</v>
      </c>
      <c r="AV30" t="s">
        <v>125</v>
      </c>
      <c r="AW30">
        <v>9</v>
      </c>
      <c r="AX30">
        <v>500</v>
      </c>
      <c r="AZ30">
        <f t="shared" si="32"/>
        <v>11024</v>
      </c>
      <c r="BA30" t="str">
        <f ca="1" t="shared" si="2"/>
        <v>11263.386</v>
      </c>
      <c r="BB30" t="str">
        <f ca="1" t="shared" si="29"/>
        <v>10990.276</v>
      </c>
      <c r="BC30" t="str">
        <f ca="1" t="shared" si="29"/>
        <v>10898.780</v>
      </c>
      <c r="BD30" t="str">
        <f ca="1" t="shared" si="29"/>
        <v>11041.716</v>
      </c>
      <c r="BE30" t="str">
        <f ca="1" t="shared" si="29"/>
        <v>11202.949</v>
      </c>
      <c r="BF30" t="str">
        <f ca="1" t="shared" si="29"/>
        <v>11064.522</v>
      </c>
      <c r="BG30" t="str">
        <f ca="1" t="shared" si="29"/>
        <v>11252.466</v>
      </c>
      <c r="BH30" t="str">
        <f ca="1" t="shared" si="29"/>
        <v>11196.632</v>
      </c>
      <c r="BI30" t="str">
        <f ca="1" t="shared" si="29"/>
        <v>10911.403</v>
      </c>
      <c r="BJ30" t="str">
        <f ca="1" t="shared" si="29"/>
        <v>11046.630</v>
      </c>
      <c r="BK30" t="s">
        <v>126</v>
      </c>
      <c r="BL30">
        <f t="shared" si="33"/>
        <v>10697</v>
      </c>
      <c r="BM30" t="str">
        <f ca="1" t="shared" si="4"/>
        <v>10756.490</v>
      </c>
      <c r="BN30" t="str">
        <f ca="1" t="shared" si="30"/>
        <v>10702.901</v>
      </c>
      <c r="BO30" t="str">
        <f ca="1" t="shared" si="30"/>
        <v>10674.370</v>
      </c>
      <c r="BP30" t="str">
        <f ca="1" t="shared" si="30"/>
        <v>10920.217</v>
      </c>
      <c r="BQ30" t="str">
        <f ca="1" t="shared" si="30"/>
        <v>10761.371</v>
      </c>
      <c r="BR30" t="str">
        <f ca="1" t="shared" si="30"/>
        <v>10755.492</v>
      </c>
      <c r="BS30" t="str">
        <f ca="1" t="shared" si="30"/>
        <v>10577.038</v>
      </c>
      <c r="BT30" t="str">
        <f ca="1" t="shared" si="30"/>
        <v>10527.576</v>
      </c>
      <c r="BU30" t="str">
        <f ca="1" t="shared" si="30"/>
        <v>10772.828</v>
      </c>
      <c r="BV30" t="str">
        <f ca="1" t="shared" si="30"/>
        <v>10775.452</v>
      </c>
      <c r="CS30" s="2"/>
      <c r="CT30" s="2"/>
    </row>
    <row r="31" spans="1:74" ht="11.25">
      <c r="A31" s="4" t="s">
        <v>28</v>
      </c>
      <c r="B31" s="4">
        <v>100000000</v>
      </c>
      <c r="C31" s="4">
        <v>100000000</v>
      </c>
      <c r="D31" s="5"/>
      <c r="E31" s="5"/>
      <c r="F31" s="5"/>
      <c r="G31" s="5"/>
      <c r="H31" s="5"/>
      <c r="I31" s="10"/>
      <c r="J31" s="10"/>
      <c r="K31" s="10"/>
      <c r="L31" s="10"/>
      <c r="M31" s="10"/>
      <c r="N31" s="10"/>
      <c r="O31" s="10"/>
      <c r="P31" s="10"/>
      <c r="Q31" s="16" t="s">
        <v>14</v>
      </c>
      <c r="R31" s="12">
        <f ca="1">+AW31*($B$4/15+$B$4/(RAND()*150))</f>
        <v>0</v>
      </c>
      <c r="S31" s="17" t="str">
        <f t="shared" si="7"/>
        <v>Forecast Time: 0  Index A forecast =   10011.996</v>
      </c>
      <c r="T31" s="17" t="str">
        <f t="shared" si="8"/>
        <v>Forecast Time: 0  Index A forecast =   10388.957</v>
      </c>
      <c r="U31" s="17" t="str">
        <f t="shared" si="9"/>
        <v>Forecast Time: 0  Index A forecast =   9344.525</v>
      </c>
      <c r="V31" s="17" t="str">
        <f t="shared" si="10"/>
        <v>Forecast Time: 0  Index A forecast =   9780.957</v>
      </c>
      <c r="W31" s="17" t="str">
        <f t="shared" si="11"/>
        <v>Forecast Time: 0  Index A forecast =   12947.593</v>
      </c>
      <c r="X31" s="17" t="str">
        <f t="shared" si="12"/>
        <v>Forecast Time: 0  Index A forecast =   10741.282</v>
      </c>
      <c r="Y31" s="17" t="str">
        <f t="shared" si="13"/>
        <v>Forecast Time: 0  Index A forecast =   10608.114</v>
      </c>
      <c r="Z31" s="17" t="str">
        <f t="shared" si="14"/>
        <v>Forecast Time: 0  Index A forecast =   13371.946</v>
      </c>
      <c r="AA31" s="17" t="str">
        <f t="shared" si="15"/>
        <v>Forecast Time: 0  Index A forecast =   11348.471</v>
      </c>
      <c r="AB31" s="17" t="str">
        <f t="shared" si="16"/>
        <v>Forecast Time: 0  Index A forecast =   12383.592</v>
      </c>
      <c r="AC31" s="17" t="str">
        <f t="shared" si="17"/>
        <v>Forecast Time: 0  Index B forecast =   11020.417</v>
      </c>
      <c r="AD31" s="17" t="str">
        <f t="shared" si="18"/>
        <v>Forecast Time: 0  Index B forecast =   7687.247</v>
      </c>
      <c r="AE31" s="17" t="str">
        <f t="shared" si="19"/>
        <v>Forecast Time: 0  Index B forecast =   11632.563</v>
      </c>
      <c r="AF31" s="17" t="str">
        <f t="shared" si="20"/>
        <v>Forecast Time: 0  Index B forecast =   7837.346</v>
      </c>
      <c r="AG31" s="17" t="str">
        <f t="shared" si="21"/>
        <v>Forecast Time: 0  Index B forecast =   12383.607</v>
      </c>
      <c r="AH31" s="17" t="str">
        <f t="shared" si="22"/>
        <v>Forecast Time: 0  Index B forecast =   11063.578</v>
      </c>
      <c r="AI31" s="17" t="str">
        <f t="shared" si="23"/>
        <v>Forecast Time: 0  Index B forecast =   11207.458</v>
      </c>
      <c r="AJ31" s="17" t="str">
        <f t="shared" si="24"/>
        <v>Forecast Time: 0  Index B forecast =   11558.086</v>
      </c>
      <c r="AK31" s="17" t="str">
        <f t="shared" si="25"/>
        <v>Forecast Time: 0  Index B forecast =   11211.115</v>
      </c>
      <c r="AL31" s="17" t="str">
        <f t="shared" si="26"/>
        <v>Forecast Time: 0  Index B forecast =   8071.754</v>
      </c>
      <c r="AS31" t="str">
        <f>AT31&amp;AU31&amp;AV31&amp;BA31</f>
        <v>Forecast Time: 0  Index A forecast =   10011.996</v>
      </c>
      <c r="AT31" t="s">
        <v>123</v>
      </c>
      <c r="AU31" t="str">
        <f>TEXT(R31,"0")</f>
        <v>0</v>
      </c>
      <c r="AV31" t="s">
        <v>125</v>
      </c>
      <c r="AW31">
        <v>0</v>
      </c>
      <c r="AX31">
        <f>+AX21</f>
        <v>5000</v>
      </c>
      <c r="AZ31" s="2">
        <f ca="1">+INT(7900+4200*RAND())</f>
        <v>11571</v>
      </c>
      <c r="BA31" t="str">
        <f ca="1" t="shared" si="2"/>
        <v>10011.996</v>
      </c>
      <c r="BB31" t="str">
        <f ca="1" t="shared" si="29"/>
        <v>10388.957</v>
      </c>
      <c r="BC31" t="str">
        <f ca="1" t="shared" si="29"/>
        <v>9344.525</v>
      </c>
      <c r="BD31" t="str">
        <f ca="1" t="shared" si="29"/>
        <v>9780.957</v>
      </c>
      <c r="BE31" t="str">
        <f ca="1" t="shared" si="29"/>
        <v>12947.593</v>
      </c>
      <c r="BF31" t="str">
        <f ca="1" t="shared" si="29"/>
        <v>10741.282</v>
      </c>
      <c r="BG31" t="str">
        <f ca="1" t="shared" si="29"/>
        <v>10608.114</v>
      </c>
      <c r="BH31" t="str">
        <f ca="1" t="shared" si="29"/>
        <v>13371.946</v>
      </c>
      <c r="BI31" t="str">
        <f ca="1" t="shared" si="29"/>
        <v>11348.471</v>
      </c>
      <c r="BJ31" t="str">
        <f ca="1" t="shared" si="29"/>
        <v>12383.592</v>
      </c>
      <c r="BK31" t="s">
        <v>126</v>
      </c>
      <c r="BL31" s="2">
        <f ca="1">+INT(7900+4200*RAND())</f>
        <v>10111</v>
      </c>
      <c r="BM31" t="str">
        <f ca="1" t="shared" si="4"/>
        <v>11020.417</v>
      </c>
      <c r="BN31" t="str">
        <f ca="1" t="shared" si="30"/>
        <v>7687.247</v>
      </c>
      <c r="BO31" t="str">
        <f ca="1" t="shared" si="30"/>
        <v>11632.563</v>
      </c>
      <c r="BP31" t="str">
        <f ca="1" t="shared" si="30"/>
        <v>7837.346</v>
      </c>
      <c r="BQ31" t="str">
        <f ca="1" t="shared" si="30"/>
        <v>12383.607</v>
      </c>
      <c r="BR31" t="str">
        <f ca="1" t="shared" si="30"/>
        <v>11063.578</v>
      </c>
      <c r="BS31" t="str">
        <f ca="1" t="shared" si="30"/>
        <v>11207.458</v>
      </c>
      <c r="BT31" t="str">
        <f ca="1" t="shared" si="30"/>
        <v>11558.086</v>
      </c>
      <c r="BU31" t="str">
        <f ca="1" t="shared" si="30"/>
        <v>11211.115</v>
      </c>
      <c r="BV31" t="str">
        <f ca="1" t="shared" si="30"/>
        <v>8071.754</v>
      </c>
    </row>
    <row r="32" spans="1:74" ht="11.25">
      <c r="A32" s="4" t="s">
        <v>29</v>
      </c>
      <c r="B32" s="4">
        <v>0</v>
      </c>
      <c r="C32" s="4">
        <v>0</v>
      </c>
      <c r="D32" s="5"/>
      <c r="E32" s="5"/>
      <c r="F32" s="5"/>
      <c r="G32" s="5"/>
      <c r="H32" s="5"/>
      <c r="I32" s="10"/>
      <c r="J32" s="10"/>
      <c r="K32" s="10"/>
      <c r="L32" s="10"/>
      <c r="M32" s="10"/>
      <c r="N32" s="10"/>
      <c r="O32" s="10"/>
      <c r="P32" s="10"/>
      <c r="Q32" s="16"/>
      <c r="R32" s="12">
        <f ca="1">+AW31*($B$4/11)+RAND()*$B$4/11</f>
        <v>2.7021730849321024</v>
      </c>
      <c r="S32" s="17" t="str">
        <f t="shared" si="7"/>
        <v>Forecast Time: 3  Index A forecast =   12617.493</v>
      </c>
      <c r="T32" s="17" t="str">
        <f t="shared" si="8"/>
        <v>Forecast Time: 3  Index A forecast =   13723.785</v>
      </c>
      <c r="U32" s="17" t="str">
        <f t="shared" si="9"/>
        <v>Forecast Time: 3  Index A forecast =   11747.281</v>
      </c>
      <c r="V32" s="17" t="str">
        <f t="shared" si="10"/>
        <v>Forecast Time: 3  Index A forecast =   11377.122</v>
      </c>
      <c r="W32" s="17" t="str">
        <f t="shared" si="11"/>
        <v>Forecast Time: 3  Index A forecast =   12897.969</v>
      </c>
      <c r="X32" s="17" t="str">
        <f t="shared" si="12"/>
        <v>Forecast Time: 3  Index A forecast =   13090.770</v>
      </c>
      <c r="Y32" s="17" t="str">
        <f t="shared" si="13"/>
        <v>Forecast Time: 3  Index A forecast =   12747.123</v>
      </c>
      <c r="Z32" s="17" t="str">
        <f t="shared" si="14"/>
        <v>Forecast Time: 3  Index A forecast =   11857.212</v>
      </c>
      <c r="AA32" s="17" t="str">
        <f t="shared" si="15"/>
        <v>Forecast Time: 3  Index A forecast =   9479.366</v>
      </c>
      <c r="AB32" s="17" t="str">
        <f t="shared" si="16"/>
        <v>Forecast Time: 3  Index A forecast =   10673.517</v>
      </c>
      <c r="AC32" s="17" t="str">
        <f t="shared" si="17"/>
        <v>Forecast Time: 3  Index B forecast =   8639.498</v>
      </c>
      <c r="AD32" s="17" t="str">
        <f t="shared" si="18"/>
        <v>Forecast Time: 3  Index B forecast =   11465.984</v>
      </c>
      <c r="AE32" s="17" t="str">
        <f t="shared" si="19"/>
        <v>Forecast Time: 3  Index B forecast =   10507.294</v>
      </c>
      <c r="AF32" s="17" t="str">
        <f t="shared" si="20"/>
        <v>Forecast Time: 3  Index B forecast =   11440.243</v>
      </c>
      <c r="AG32" s="17" t="str">
        <f t="shared" si="21"/>
        <v>Forecast Time: 3  Index B forecast =   10327.206</v>
      </c>
      <c r="AH32" s="17" t="str">
        <f t="shared" si="22"/>
        <v>Forecast Time: 3  Index B forecast =   8107.427</v>
      </c>
      <c r="AI32" s="17" t="str">
        <f t="shared" si="23"/>
        <v>Forecast Time: 3  Index B forecast =   10900.032</v>
      </c>
      <c r="AJ32" s="17" t="str">
        <f t="shared" si="24"/>
        <v>Forecast Time: 3  Index B forecast =   9906.807</v>
      </c>
      <c r="AK32" s="17" t="str">
        <f t="shared" si="25"/>
        <v>Forecast Time: 3  Index B forecast =   10704.651</v>
      </c>
      <c r="AL32" s="17" t="str">
        <f t="shared" si="26"/>
        <v>Forecast Time: 3  Index B forecast =   8285.110</v>
      </c>
      <c r="AS32" t="str">
        <f aca="true" t="shared" si="35" ref="AS32:AS40">AT32&amp;AU32&amp;AV32&amp;BA32</f>
        <v>Forecast Time: 3  Index A forecast =   12617.493</v>
      </c>
      <c r="AT32" t="s">
        <v>123</v>
      </c>
      <c r="AU32" t="str">
        <f aca="true" t="shared" si="36" ref="AU32:AU40">TEXT(R32,"0")</f>
        <v>3</v>
      </c>
      <c r="AV32" t="s">
        <v>125</v>
      </c>
      <c r="AW32">
        <v>1</v>
      </c>
      <c r="AX32">
        <f aca="true" t="shared" si="37" ref="AX32:AX95">+AX22</f>
        <v>4500</v>
      </c>
      <c r="AZ32">
        <f t="shared" si="32"/>
        <v>11571</v>
      </c>
      <c r="BA32" t="str">
        <f ca="1" t="shared" si="2"/>
        <v>12617.493</v>
      </c>
      <c r="BB32" t="str">
        <f aca="true" ca="1" t="shared" si="38" ref="BB32:BJ42">+TEXT($AZ32+(RAND()-0.5)*$AX32,"0.000")</f>
        <v>13723.785</v>
      </c>
      <c r="BC32" t="str">
        <f ca="1" t="shared" si="38"/>
        <v>11747.281</v>
      </c>
      <c r="BD32" t="str">
        <f ca="1" t="shared" si="38"/>
        <v>11377.122</v>
      </c>
      <c r="BE32" t="str">
        <f ca="1" t="shared" si="38"/>
        <v>12897.969</v>
      </c>
      <c r="BF32" t="str">
        <f ca="1" t="shared" si="38"/>
        <v>13090.770</v>
      </c>
      <c r="BG32" t="str">
        <f ca="1" t="shared" si="38"/>
        <v>12747.123</v>
      </c>
      <c r="BH32" t="str">
        <f ca="1" t="shared" si="38"/>
        <v>11857.212</v>
      </c>
      <c r="BI32" t="str">
        <f ca="1" t="shared" si="38"/>
        <v>9479.366</v>
      </c>
      <c r="BJ32" t="str">
        <f ca="1" t="shared" si="38"/>
        <v>10673.517</v>
      </c>
      <c r="BK32" t="s">
        <v>126</v>
      </c>
      <c r="BL32">
        <f t="shared" si="33"/>
        <v>10111</v>
      </c>
      <c r="BM32" t="str">
        <f ca="1" t="shared" si="4"/>
        <v>8639.498</v>
      </c>
      <c r="BN32" t="str">
        <f aca="true" ca="1" t="shared" si="39" ref="BN32:BV42">+TEXT($BL32+(RAND()-0.5)*$AX32,"0.000")</f>
        <v>11465.984</v>
      </c>
      <c r="BO32" t="str">
        <f ca="1" t="shared" si="39"/>
        <v>10507.294</v>
      </c>
      <c r="BP32" t="str">
        <f ca="1" t="shared" si="39"/>
        <v>11440.243</v>
      </c>
      <c r="BQ32" t="str">
        <f ca="1" t="shared" si="39"/>
        <v>10327.206</v>
      </c>
      <c r="BR32" t="str">
        <f ca="1" t="shared" si="39"/>
        <v>8107.427</v>
      </c>
      <c r="BS32" t="str">
        <f ca="1" t="shared" si="39"/>
        <v>10900.032</v>
      </c>
      <c r="BT32" t="str">
        <f ca="1" t="shared" si="39"/>
        <v>9906.807</v>
      </c>
      <c r="BU32" t="str">
        <f ca="1" t="shared" si="39"/>
        <v>10704.651</v>
      </c>
      <c r="BV32" t="str">
        <f ca="1" t="shared" si="39"/>
        <v>8285.110</v>
      </c>
    </row>
    <row r="33" spans="1:74" ht="11.25">
      <c r="A33" s="4" t="s">
        <v>30</v>
      </c>
      <c r="B33" s="4">
        <v>0.0001</v>
      </c>
      <c r="C33" s="4">
        <v>0.0001</v>
      </c>
      <c r="D33" s="5"/>
      <c r="E33" s="5"/>
      <c r="F33" s="5"/>
      <c r="G33" s="5"/>
      <c r="H33" s="5"/>
      <c r="I33" s="10"/>
      <c r="J33" s="10"/>
      <c r="K33" s="10"/>
      <c r="L33" s="10"/>
      <c r="M33" s="10"/>
      <c r="N33" s="10"/>
      <c r="O33" s="10"/>
      <c r="P33" s="10"/>
      <c r="Q33" s="16"/>
      <c r="R33" s="12">
        <f ca="1">+AW32*($B$4/11)+RAND()*$B$4/11</f>
        <v>52.334566556254856</v>
      </c>
      <c r="S33" s="17" t="str">
        <f t="shared" si="7"/>
        <v>Forecast Time: 52  Index A forecast =   11228.995</v>
      </c>
      <c r="T33" s="17" t="str">
        <f t="shared" si="8"/>
        <v>Forecast Time: 52  Index A forecast =   12139.861</v>
      </c>
      <c r="U33" s="17" t="str">
        <f t="shared" si="9"/>
        <v>Forecast Time: 52  Index A forecast =   12465.821</v>
      </c>
      <c r="V33" s="17" t="str">
        <f t="shared" si="10"/>
        <v>Forecast Time: 52  Index A forecast =   12974.213</v>
      </c>
      <c r="W33" s="17" t="str">
        <f t="shared" si="11"/>
        <v>Forecast Time: 52  Index A forecast =   12260.641</v>
      </c>
      <c r="X33" s="17" t="str">
        <f t="shared" si="12"/>
        <v>Forecast Time: 52  Index A forecast =   13363.998</v>
      </c>
      <c r="Y33" s="17" t="str">
        <f t="shared" si="13"/>
        <v>Forecast Time: 52  Index A forecast =   11238.550</v>
      </c>
      <c r="Z33" s="17" t="str">
        <f t="shared" si="14"/>
        <v>Forecast Time: 52  Index A forecast =   9686.633</v>
      </c>
      <c r="AA33" s="17" t="str">
        <f t="shared" si="15"/>
        <v>Forecast Time: 52  Index A forecast =   12125.535</v>
      </c>
      <c r="AB33" s="17" t="str">
        <f t="shared" si="16"/>
        <v>Forecast Time: 52  Index A forecast =   10300.757</v>
      </c>
      <c r="AC33" s="17" t="str">
        <f t="shared" si="17"/>
        <v>Forecast Time: 52  Index B forecast =   10565.235</v>
      </c>
      <c r="AD33" s="17" t="str">
        <f t="shared" si="18"/>
        <v>Forecast Time: 52  Index B forecast =   8266.730</v>
      </c>
      <c r="AE33" s="17" t="str">
        <f t="shared" si="19"/>
        <v>Forecast Time: 52  Index B forecast =   9153.640</v>
      </c>
      <c r="AF33" s="17" t="str">
        <f t="shared" si="20"/>
        <v>Forecast Time: 52  Index B forecast =   8303.279</v>
      </c>
      <c r="AG33" s="17" t="str">
        <f t="shared" si="21"/>
        <v>Forecast Time: 52  Index B forecast =   9632.270</v>
      </c>
      <c r="AH33" s="17" t="str">
        <f t="shared" si="22"/>
        <v>Forecast Time: 52  Index B forecast =   11555.183</v>
      </c>
      <c r="AI33" s="17" t="str">
        <f t="shared" si="23"/>
        <v>Forecast Time: 52  Index B forecast =   8659.219</v>
      </c>
      <c r="AJ33" s="17" t="str">
        <f t="shared" si="24"/>
        <v>Forecast Time: 52  Index B forecast =   11271.718</v>
      </c>
      <c r="AK33" s="17" t="str">
        <f t="shared" si="25"/>
        <v>Forecast Time: 52  Index B forecast =   8559.594</v>
      </c>
      <c r="AL33" s="17" t="str">
        <f t="shared" si="26"/>
        <v>Forecast Time: 52  Index B forecast =   10462.959</v>
      </c>
      <c r="AS33" t="str">
        <f t="shared" si="35"/>
        <v>Forecast Time: 52  Index A forecast =   11228.995</v>
      </c>
      <c r="AT33" t="s">
        <v>123</v>
      </c>
      <c r="AU33" t="str">
        <f t="shared" si="36"/>
        <v>52</v>
      </c>
      <c r="AV33" t="s">
        <v>125</v>
      </c>
      <c r="AW33">
        <v>2</v>
      </c>
      <c r="AX33">
        <f t="shared" si="37"/>
        <v>4000</v>
      </c>
      <c r="AZ33">
        <f t="shared" si="32"/>
        <v>11571</v>
      </c>
      <c r="BA33" t="str">
        <f ca="1" t="shared" si="2"/>
        <v>11228.995</v>
      </c>
      <c r="BB33" t="str">
        <f ca="1" t="shared" si="38"/>
        <v>12139.861</v>
      </c>
      <c r="BC33" t="str">
        <f ca="1" t="shared" si="38"/>
        <v>12465.821</v>
      </c>
      <c r="BD33" t="str">
        <f ca="1" t="shared" si="38"/>
        <v>12974.213</v>
      </c>
      <c r="BE33" t="str">
        <f ca="1" t="shared" si="38"/>
        <v>12260.641</v>
      </c>
      <c r="BF33" t="str">
        <f ca="1" t="shared" si="38"/>
        <v>13363.998</v>
      </c>
      <c r="BG33" t="str">
        <f ca="1" t="shared" si="38"/>
        <v>11238.550</v>
      </c>
      <c r="BH33" t="str">
        <f ca="1" t="shared" si="38"/>
        <v>9686.633</v>
      </c>
      <c r="BI33" t="str">
        <f ca="1" t="shared" si="38"/>
        <v>12125.535</v>
      </c>
      <c r="BJ33" t="str">
        <f ca="1" t="shared" si="38"/>
        <v>10300.757</v>
      </c>
      <c r="BK33" t="s">
        <v>126</v>
      </c>
      <c r="BL33">
        <f t="shared" si="33"/>
        <v>10111</v>
      </c>
      <c r="BM33" t="str">
        <f ca="1" t="shared" si="4"/>
        <v>10565.235</v>
      </c>
      <c r="BN33" t="str">
        <f ca="1" t="shared" si="39"/>
        <v>8266.730</v>
      </c>
      <c r="BO33" t="str">
        <f ca="1" t="shared" si="39"/>
        <v>9153.640</v>
      </c>
      <c r="BP33" t="str">
        <f ca="1" t="shared" si="39"/>
        <v>8303.279</v>
      </c>
      <c r="BQ33" t="str">
        <f ca="1" t="shared" si="39"/>
        <v>9632.270</v>
      </c>
      <c r="BR33" t="str">
        <f ca="1" t="shared" si="39"/>
        <v>11555.183</v>
      </c>
      <c r="BS33" t="str">
        <f ca="1" t="shared" si="39"/>
        <v>8659.219</v>
      </c>
      <c r="BT33" t="str">
        <f ca="1" t="shared" si="39"/>
        <v>11271.718</v>
      </c>
      <c r="BU33" t="str">
        <f ca="1" t="shared" si="39"/>
        <v>8559.594</v>
      </c>
      <c r="BV33" t="str">
        <f ca="1" t="shared" si="39"/>
        <v>10462.959</v>
      </c>
    </row>
    <row r="34" spans="1:74" ht="11.25">
      <c r="A34" s="4" t="s">
        <v>31</v>
      </c>
      <c r="B34" s="4">
        <v>0</v>
      </c>
      <c r="C34" s="4">
        <v>0</v>
      </c>
      <c r="D34" s="5"/>
      <c r="E34" s="5"/>
      <c r="F34" s="5"/>
      <c r="G34" s="5"/>
      <c r="H34" s="5"/>
      <c r="I34" s="10"/>
      <c r="J34" s="10"/>
      <c r="K34" s="10"/>
      <c r="L34" s="10"/>
      <c r="M34" s="10"/>
      <c r="N34" s="10"/>
      <c r="O34" s="10"/>
      <c r="P34" s="10"/>
      <c r="Q34" s="16"/>
      <c r="R34" s="12">
        <f aca="true" ca="1" t="shared" si="40" ref="R34:R40">+AW33*($B$4/11)+RAND()*$B$4/11</f>
        <v>76.93382294345467</v>
      </c>
      <c r="S34" s="17" t="str">
        <f t="shared" si="7"/>
        <v>Forecast Time: 77  Index A forecast =   12871.055</v>
      </c>
      <c r="T34" s="17" t="str">
        <f t="shared" si="8"/>
        <v>Forecast Time: 77  Index A forecast =   12770.658</v>
      </c>
      <c r="U34" s="17" t="str">
        <f t="shared" si="9"/>
        <v>Forecast Time: 77  Index A forecast =   11532.653</v>
      </c>
      <c r="V34" s="17" t="str">
        <f t="shared" si="10"/>
        <v>Forecast Time: 77  Index A forecast =   10493.316</v>
      </c>
      <c r="W34" s="17" t="str">
        <f t="shared" si="11"/>
        <v>Forecast Time: 77  Index A forecast =   10367.664</v>
      </c>
      <c r="X34" s="17" t="str">
        <f t="shared" si="12"/>
        <v>Forecast Time: 77  Index A forecast =   10420.321</v>
      </c>
      <c r="Y34" s="17" t="str">
        <f t="shared" si="13"/>
        <v>Forecast Time: 77  Index A forecast =   11802.579</v>
      </c>
      <c r="Z34" s="17" t="str">
        <f t="shared" si="14"/>
        <v>Forecast Time: 77  Index A forecast =   10593.701</v>
      </c>
      <c r="AA34" s="17" t="str">
        <f t="shared" si="15"/>
        <v>Forecast Time: 77  Index A forecast =   11370.145</v>
      </c>
      <c r="AB34" s="17" t="str">
        <f t="shared" si="16"/>
        <v>Forecast Time: 77  Index A forecast =   12632.236</v>
      </c>
      <c r="AC34" s="17" t="str">
        <f t="shared" si="17"/>
        <v>Forecast Time: 77  Index B forecast =   8954.285</v>
      </c>
      <c r="AD34" s="17" t="str">
        <f t="shared" si="18"/>
        <v>Forecast Time: 77  Index B forecast =   11166.943</v>
      </c>
      <c r="AE34" s="17" t="str">
        <f t="shared" si="19"/>
        <v>Forecast Time: 77  Index B forecast =   11447.250</v>
      </c>
      <c r="AF34" s="17" t="str">
        <f t="shared" si="20"/>
        <v>Forecast Time: 77  Index B forecast =   9489.299</v>
      </c>
      <c r="AG34" s="17" t="str">
        <f t="shared" si="21"/>
        <v>Forecast Time: 77  Index B forecast =   9869.693</v>
      </c>
      <c r="AH34" s="17" t="str">
        <f t="shared" si="22"/>
        <v>Forecast Time: 77  Index B forecast =   8624.347</v>
      </c>
      <c r="AI34" s="17" t="str">
        <f t="shared" si="23"/>
        <v>Forecast Time: 77  Index B forecast =   9947.143</v>
      </c>
      <c r="AJ34" s="17" t="str">
        <f t="shared" si="24"/>
        <v>Forecast Time: 77  Index B forecast =   10434.430</v>
      </c>
      <c r="AK34" s="17" t="str">
        <f t="shared" si="25"/>
        <v>Forecast Time: 77  Index B forecast =   11659.835</v>
      </c>
      <c r="AL34" s="17" t="str">
        <f t="shared" si="26"/>
        <v>Forecast Time: 77  Index B forecast =   10709.834</v>
      </c>
      <c r="AS34" t="str">
        <f t="shared" si="35"/>
        <v>Forecast Time: 77  Index A forecast =   12871.055</v>
      </c>
      <c r="AT34" t="s">
        <v>123</v>
      </c>
      <c r="AU34" t="str">
        <f t="shared" si="36"/>
        <v>77</v>
      </c>
      <c r="AV34" t="s">
        <v>125</v>
      </c>
      <c r="AW34">
        <v>3</v>
      </c>
      <c r="AX34">
        <f t="shared" si="37"/>
        <v>3500</v>
      </c>
      <c r="AZ34">
        <f t="shared" si="32"/>
        <v>11571</v>
      </c>
      <c r="BA34" t="str">
        <f ca="1" t="shared" si="2"/>
        <v>12871.055</v>
      </c>
      <c r="BB34" t="str">
        <f ca="1" t="shared" si="38"/>
        <v>12770.658</v>
      </c>
      <c r="BC34" t="str">
        <f ca="1" t="shared" si="38"/>
        <v>11532.653</v>
      </c>
      <c r="BD34" t="str">
        <f ca="1" t="shared" si="38"/>
        <v>10493.316</v>
      </c>
      <c r="BE34" t="str">
        <f ca="1" t="shared" si="38"/>
        <v>10367.664</v>
      </c>
      <c r="BF34" t="str">
        <f ca="1" t="shared" si="38"/>
        <v>10420.321</v>
      </c>
      <c r="BG34" t="str">
        <f ca="1" t="shared" si="38"/>
        <v>11802.579</v>
      </c>
      <c r="BH34" t="str">
        <f ca="1" t="shared" si="38"/>
        <v>10593.701</v>
      </c>
      <c r="BI34" t="str">
        <f ca="1" t="shared" si="38"/>
        <v>11370.145</v>
      </c>
      <c r="BJ34" t="str">
        <f ca="1" t="shared" si="38"/>
        <v>12632.236</v>
      </c>
      <c r="BK34" t="s">
        <v>126</v>
      </c>
      <c r="BL34">
        <f t="shared" si="33"/>
        <v>10111</v>
      </c>
      <c r="BM34" t="str">
        <f ca="1" t="shared" si="4"/>
        <v>8954.285</v>
      </c>
      <c r="BN34" t="str">
        <f ca="1" t="shared" si="39"/>
        <v>11166.943</v>
      </c>
      <c r="BO34" t="str">
        <f ca="1" t="shared" si="39"/>
        <v>11447.250</v>
      </c>
      <c r="BP34" t="str">
        <f ca="1" t="shared" si="39"/>
        <v>9489.299</v>
      </c>
      <c r="BQ34" t="str">
        <f ca="1" t="shared" si="39"/>
        <v>9869.693</v>
      </c>
      <c r="BR34" t="str">
        <f ca="1" t="shared" si="39"/>
        <v>8624.347</v>
      </c>
      <c r="BS34" t="str">
        <f ca="1" t="shared" si="39"/>
        <v>9947.143</v>
      </c>
      <c r="BT34" t="str">
        <f ca="1" t="shared" si="39"/>
        <v>10434.430</v>
      </c>
      <c r="BU34" t="str">
        <f ca="1" t="shared" si="39"/>
        <v>11659.835</v>
      </c>
      <c r="BV34" t="str">
        <f ca="1" t="shared" si="39"/>
        <v>10709.834</v>
      </c>
    </row>
    <row r="35" spans="1:74" ht="11.25">
      <c r="A35" s="4" t="s">
        <v>32</v>
      </c>
      <c r="B35" s="4">
        <v>0</v>
      </c>
      <c r="C35" s="4">
        <v>0</v>
      </c>
      <c r="D35" s="5"/>
      <c r="E35" s="5"/>
      <c r="F35" s="5"/>
      <c r="G35" s="5"/>
      <c r="H35" s="5"/>
      <c r="I35" s="10"/>
      <c r="J35" s="10"/>
      <c r="K35" s="10"/>
      <c r="L35" s="10"/>
      <c r="M35" s="10"/>
      <c r="N35" s="10"/>
      <c r="O35" s="10"/>
      <c r="P35" s="10"/>
      <c r="Q35" s="16"/>
      <c r="R35" s="12">
        <f ca="1" t="shared" si="40"/>
        <v>82.23615097700089</v>
      </c>
      <c r="S35" s="17" t="str">
        <f t="shared" si="7"/>
        <v>Forecast Time: 82  Index A forecast =   12601.923</v>
      </c>
      <c r="T35" s="17" t="str">
        <f t="shared" si="8"/>
        <v>Forecast Time: 82  Index A forecast =   12935.162</v>
      </c>
      <c r="U35" s="17" t="str">
        <f t="shared" si="9"/>
        <v>Forecast Time: 82  Index A forecast =   10625.450</v>
      </c>
      <c r="V35" s="17" t="str">
        <f t="shared" si="10"/>
        <v>Forecast Time: 82  Index A forecast =   11031.352</v>
      </c>
      <c r="W35" s="17" t="str">
        <f t="shared" si="11"/>
        <v>Forecast Time: 82  Index A forecast =   12432.862</v>
      </c>
      <c r="X35" s="17" t="str">
        <f t="shared" si="12"/>
        <v>Forecast Time: 82  Index A forecast =   11318.645</v>
      </c>
      <c r="Y35" s="17" t="str">
        <f t="shared" si="13"/>
        <v>Forecast Time: 82  Index A forecast =   11423.212</v>
      </c>
      <c r="Z35" s="17" t="str">
        <f t="shared" si="14"/>
        <v>Forecast Time: 82  Index A forecast =   10446.924</v>
      </c>
      <c r="AA35" s="17" t="str">
        <f t="shared" si="15"/>
        <v>Forecast Time: 82  Index A forecast =   10844.816</v>
      </c>
      <c r="AB35" s="17" t="str">
        <f t="shared" si="16"/>
        <v>Forecast Time: 82  Index A forecast =   10144.715</v>
      </c>
      <c r="AC35" s="17" t="str">
        <f t="shared" si="17"/>
        <v>Forecast Time: 82  Index B forecast =   8675.644</v>
      </c>
      <c r="AD35" s="17" t="str">
        <f t="shared" si="18"/>
        <v>Forecast Time: 82  Index B forecast =   10821.070</v>
      </c>
      <c r="AE35" s="17" t="str">
        <f t="shared" si="19"/>
        <v>Forecast Time: 82  Index B forecast =   10966.794</v>
      </c>
      <c r="AF35" s="17" t="str">
        <f t="shared" si="20"/>
        <v>Forecast Time: 82  Index B forecast =   11339.293</v>
      </c>
      <c r="AG35" s="17" t="str">
        <f t="shared" si="21"/>
        <v>Forecast Time: 82  Index B forecast =   11079.049</v>
      </c>
      <c r="AH35" s="17" t="str">
        <f t="shared" si="22"/>
        <v>Forecast Time: 82  Index B forecast =   10156.983</v>
      </c>
      <c r="AI35" s="17" t="str">
        <f t="shared" si="23"/>
        <v>Forecast Time: 82  Index B forecast =   10285.604</v>
      </c>
      <c r="AJ35" s="17" t="str">
        <f t="shared" si="24"/>
        <v>Forecast Time: 82  Index B forecast =   10236.143</v>
      </c>
      <c r="AK35" s="17" t="str">
        <f t="shared" si="25"/>
        <v>Forecast Time: 82  Index B forecast =   10569.184</v>
      </c>
      <c r="AL35" s="17" t="str">
        <f t="shared" si="26"/>
        <v>Forecast Time: 82  Index B forecast =   9210.918</v>
      </c>
      <c r="AS35" t="str">
        <f t="shared" si="35"/>
        <v>Forecast Time: 82  Index A forecast =   12601.923</v>
      </c>
      <c r="AT35" t="s">
        <v>123</v>
      </c>
      <c r="AU35" t="str">
        <f t="shared" si="36"/>
        <v>82</v>
      </c>
      <c r="AV35" t="s">
        <v>125</v>
      </c>
      <c r="AW35">
        <v>4</v>
      </c>
      <c r="AX35">
        <f t="shared" si="37"/>
        <v>3000</v>
      </c>
      <c r="AZ35">
        <f t="shared" si="32"/>
        <v>11571</v>
      </c>
      <c r="BA35" t="str">
        <f ca="1" t="shared" si="2"/>
        <v>12601.923</v>
      </c>
      <c r="BB35" t="str">
        <f ca="1" t="shared" si="38"/>
        <v>12935.162</v>
      </c>
      <c r="BC35" t="str">
        <f ca="1" t="shared" si="38"/>
        <v>10625.450</v>
      </c>
      <c r="BD35" t="str">
        <f ca="1" t="shared" si="38"/>
        <v>11031.352</v>
      </c>
      <c r="BE35" t="str">
        <f ca="1" t="shared" si="38"/>
        <v>12432.862</v>
      </c>
      <c r="BF35" t="str">
        <f ca="1" t="shared" si="38"/>
        <v>11318.645</v>
      </c>
      <c r="BG35" t="str">
        <f ca="1" t="shared" si="38"/>
        <v>11423.212</v>
      </c>
      <c r="BH35" t="str">
        <f ca="1" t="shared" si="38"/>
        <v>10446.924</v>
      </c>
      <c r="BI35" t="str">
        <f ca="1" t="shared" si="38"/>
        <v>10844.816</v>
      </c>
      <c r="BJ35" t="str">
        <f ca="1" t="shared" si="38"/>
        <v>10144.715</v>
      </c>
      <c r="BK35" t="s">
        <v>126</v>
      </c>
      <c r="BL35">
        <f t="shared" si="33"/>
        <v>10111</v>
      </c>
      <c r="BM35" t="str">
        <f ca="1" t="shared" si="4"/>
        <v>8675.644</v>
      </c>
      <c r="BN35" t="str">
        <f ca="1" t="shared" si="39"/>
        <v>10821.070</v>
      </c>
      <c r="BO35" t="str">
        <f ca="1" t="shared" si="39"/>
        <v>10966.794</v>
      </c>
      <c r="BP35" t="str">
        <f ca="1" t="shared" si="39"/>
        <v>11339.293</v>
      </c>
      <c r="BQ35" t="str">
        <f ca="1" t="shared" si="39"/>
        <v>11079.049</v>
      </c>
      <c r="BR35" t="str">
        <f ca="1" t="shared" si="39"/>
        <v>10156.983</v>
      </c>
      <c r="BS35" t="str">
        <f ca="1" t="shared" si="39"/>
        <v>10285.604</v>
      </c>
      <c r="BT35" t="str">
        <f ca="1" t="shared" si="39"/>
        <v>10236.143</v>
      </c>
      <c r="BU35" t="str">
        <f ca="1" t="shared" si="39"/>
        <v>10569.184</v>
      </c>
      <c r="BV35" t="str">
        <f ca="1" t="shared" si="39"/>
        <v>9210.918</v>
      </c>
    </row>
    <row r="36" spans="1:74" ht="11.25">
      <c r="A36" s="4" t="s">
        <v>33</v>
      </c>
      <c r="B36" s="4">
        <v>0</v>
      </c>
      <c r="C36" s="4">
        <v>0</v>
      </c>
      <c r="D36" s="5"/>
      <c r="E36" s="5"/>
      <c r="F36" s="5"/>
      <c r="G36" s="5"/>
      <c r="H36" s="5"/>
      <c r="I36" s="10"/>
      <c r="J36" s="10"/>
      <c r="K36" s="10"/>
      <c r="L36" s="10"/>
      <c r="M36" s="10"/>
      <c r="N36" s="10"/>
      <c r="O36" s="10"/>
      <c r="P36" s="10"/>
      <c r="Q36" s="16"/>
      <c r="R36" s="12">
        <f ca="1" t="shared" si="40"/>
        <v>113.25816494630327</v>
      </c>
      <c r="S36" s="17" t="str">
        <f t="shared" si="7"/>
        <v>Forecast Time: 113  Index A forecast =   11768.727</v>
      </c>
      <c r="T36" s="17" t="str">
        <f t="shared" si="8"/>
        <v>Forecast Time: 113  Index A forecast =   11430.735</v>
      </c>
      <c r="U36" s="17" t="str">
        <f t="shared" si="9"/>
        <v>Forecast Time: 113  Index A forecast =   12479.989</v>
      </c>
      <c r="V36" s="17" t="str">
        <f t="shared" si="10"/>
        <v>Forecast Time: 113  Index A forecast =   12341.900</v>
      </c>
      <c r="W36" s="17" t="str">
        <f t="shared" si="11"/>
        <v>Forecast Time: 113  Index A forecast =   11482.213</v>
      </c>
      <c r="X36" s="17" t="str">
        <f t="shared" si="12"/>
        <v>Forecast Time: 113  Index A forecast =   12196.752</v>
      </c>
      <c r="Y36" s="17" t="str">
        <f t="shared" si="13"/>
        <v>Forecast Time: 113  Index A forecast =   10995.478</v>
      </c>
      <c r="Z36" s="17" t="str">
        <f t="shared" si="14"/>
        <v>Forecast Time: 113  Index A forecast =   10601.900</v>
      </c>
      <c r="AA36" s="17" t="str">
        <f t="shared" si="15"/>
        <v>Forecast Time: 113  Index A forecast =   12671.803</v>
      </c>
      <c r="AB36" s="17" t="str">
        <f t="shared" si="16"/>
        <v>Forecast Time: 113  Index A forecast =   12773.341</v>
      </c>
      <c r="AC36" s="17" t="str">
        <f t="shared" si="17"/>
        <v>Forecast Time: 113  Index B forecast =   10009.480</v>
      </c>
      <c r="AD36" s="17" t="str">
        <f t="shared" si="18"/>
        <v>Forecast Time: 113  Index B forecast =   9247.205</v>
      </c>
      <c r="AE36" s="17" t="str">
        <f t="shared" si="19"/>
        <v>Forecast Time: 113  Index B forecast =   9034.323</v>
      </c>
      <c r="AF36" s="17" t="str">
        <f t="shared" si="20"/>
        <v>Forecast Time: 113  Index B forecast =   11139.504</v>
      </c>
      <c r="AG36" s="17" t="str">
        <f t="shared" si="21"/>
        <v>Forecast Time: 113  Index B forecast =   10352.601</v>
      </c>
      <c r="AH36" s="17" t="str">
        <f t="shared" si="22"/>
        <v>Forecast Time: 113  Index B forecast =   8976.471</v>
      </c>
      <c r="AI36" s="17" t="str">
        <f t="shared" si="23"/>
        <v>Forecast Time: 113  Index B forecast =   10022.529</v>
      </c>
      <c r="AJ36" s="17" t="str">
        <f t="shared" si="24"/>
        <v>Forecast Time: 113  Index B forecast =   9384.868</v>
      </c>
      <c r="AK36" s="17" t="str">
        <f t="shared" si="25"/>
        <v>Forecast Time: 113  Index B forecast =   10026.491</v>
      </c>
      <c r="AL36" s="17" t="str">
        <f t="shared" si="26"/>
        <v>Forecast Time: 113  Index B forecast =   10338.742</v>
      </c>
      <c r="AS36" t="str">
        <f t="shared" si="35"/>
        <v>Forecast Time: 113  Index A forecast =   11768.727</v>
      </c>
      <c r="AT36" t="s">
        <v>123</v>
      </c>
      <c r="AU36" t="str">
        <f t="shared" si="36"/>
        <v>113</v>
      </c>
      <c r="AV36" t="s">
        <v>125</v>
      </c>
      <c r="AW36">
        <v>5</v>
      </c>
      <c r="AX36">
        <f t="shared" si="37"/>
        <v>2500</v>
      </c>
      <c r="AZ36">
        <f t="shared" si="32"/>
        <v>11571</v>
      </c>
      <c r="BA36" t="str">
        <f ca="1" t="shared" si="2"/>
        <v>11768.727</v>
      </c>
      <c r="BB36" t="str">
        <f ca="1" t="shared" si="38"/>
        <v>11430.735</v>
      </c>
      <c r="BC36" t="str">
        <f ca="1" t="shared" si="38"/>
        <v>12479.989</v>
      </c>
      <c r="BD36" t="str">
        <f ca="1" t="shared" si="38"/>
        <v>12341.900</v>
      </c>
      <c r="BE36" t="str">
        <f ca="1" t="shared" si="38"/>
        <v>11482.213</v>
      </c>
      <c r="BF36" t="str">
        <f ca="1" t="shared" si="38"/>
        <v>12196.752</v>
      </c>
      <c r="BG36" t="str">
        <f ca="1" t="shared" si="38"/>
        <v>10995.478</v>
      </c>
      <c r="BH36" t="str">
        <f ca="1" t="shared" si="38"/>
        <v>10601.900</v>
      </c>
      <c r="BI36" t="str">
        <f ca="1" t="shared" si="38"/>
        <v>12671.803</v>
      </c>
      <c r="BJ36" t="str">
        <f ca="1" t="shared" si="38"/>
        <v>12773.341</v>
      </c>
      <c r="BK36" t="s">
        <v>126</v>
      </c>
      <c r="BL36">
        <f t="shared" si="33"/>
        <v>10111</v>
      </c>
      <c r="BM36" t="str">
        <f ca="1" t="shared" si="4"/>
        <v>10009.480</v>
      </c>
      <c r="BN36" t="str">
        <f ca="1" t="shared" si="39"/>
        <v>9247.205</v>
      </c>
      <c r="BO36" t="str">
        <f ca="1" t="shared" si="39"/>
        <v>9034.323</v>
      </c>
      <c r="BP36" t="str">
        <f ca="1" t="shared" si="39"/>
        <v>11139.504</v>
      </c>
      <c r="BQ36" t="str">
        <f ca="1" t="shared" si="39"/>
        <v>10352.601</v>
      </c>
      <c r="BR36" t="str">
        <f ca="1" t="shared" si="39"/>
        <v>8976.471</v>
      </c>
      <c r="BS36" t="str">
        <f ca="1" t="shared" si="39"/>
        <v>10022.529</v>
      </c>
      <c r="BT36" t="str">
        <f ca="1" t="shared" si="39"/>
        <v>9384.868</v>
      </c>
      <c r="BU36" t="str">
        <f ca="1" t="shared" si="39"/>
        <v>10026.491</v>
      </c>
      <c r="BV36" t="str">
        <f ca="1" t="shared" si="39"/>
        <v>10338.742</v>
      </c>
    </row>
    <row r="37" spans="1:74" ht="11.25">
      <c r="A37" s="4" t="s">
        <v>34</v>
      </c>
      <c r="B37" s="4">
        <v>0</v>
      </c>
      <c r="C37" s="4">
        <v>0</v>
      </c>
      <c r="D37" s="2"/>
      <c r="E37" s="2">
        <v>10500</v>
      </c>
      <c r="F37" s="2"/>
      <c r="G37" s="2">
        <v>10000</v>
      </c>
      <c r="H37" s="2"/>
      <c r="I37" s="2"/>
      <c r="J37" s="2"/>
      <c r="K37" s="2"/>
      <c r="L37" s="2"/>
      <c r="M37" s="2"/>
      <c r="N37" s="2"/>
      <c r="O37" s="2"/>
      <c r="P37" s="2"/>
      <c r="Q37" s="17"/>
      <c r="R37" s="12">
        <f ca="1" t="shared" si="40"/>
        <v>149.01983796894189</v>
      </c>
      <c r="S37" s="17" t="str">
        <f t="shared" si="7"/>
        <v>Forecast Time: 149  Index A forecast =   12495.293</v>
      </c>
      <c r="T37" s="17" t="str">
        <f t="shared" si="8"/>
        <v>Forecast Time: 149  Index A forecast =   11132.845</v>
      </c>
      <c r="U37" s="17" t="str">
        <f t="shared" si="9"/>
        <v>Forecast Time: 149  Index A forecast =   11228.277</v>
      </c>
      <c r="V37" s="17" t="str">
        <f t="shared" si="10"/>
        <v>Forecast Time: 149  Index A forecast =   11966.010</v>
      </c>
      <c r="W37" s="17" t="str">
        <f t="shared" si="11"/>
        <v>Forecast Time: 149  Index A forecast =   12403.569</v>
      </c>
      <c r="X37" s="17" t="str">
        <f t="shared" si="12"/>
        <v>Forecast Time: 149  Index A forecast =   10591.022</v>
      </c>
      <c r="Y37" s="17" t="str">
        <f t="shared" si="13"/>
        <v>Forecast Time: 149  Index A forecast =   10706.037</v>
      </c>
      <c r="Z37" s="17" t="str">
        <f t="shared" si="14"/>
        <v>Forecast Time: 149  Index A forecast =   12366.397</v>
      </c>
      <c r="AA37" s="17" t="str">
        <f t="shared" si="15"/>
        <v>Forecast Time: 149  Index A forecast =   12403.278</v>
      </c>
      <c r="AB37" s="17" t="str">
        <f t="shared" si="16"/>
        <v>Forecast Time: 149  Index A forecast =   12490.135</v>
      </c>
      <c r="AC37" s="17" t="str">
        <f t="shared" si="17"/>
        <v>Forecast Time: 149  Index B forecast =   9857.492</v>
      </c>
      <c r="AD37" s="17" t="str">
        <f t="shared" si="18"/>
        <v>Forecast Time: 149  Index B forecast =   10108.705</v>
      </c>
      <c r="AE37" s="17" t="str">
        <f t="shared" si="19"/>
        <v>Forecast Time: 149  Index B forecast =   10144.483</v>
      </c>
      <c r="AF37" s="17" t="str">
        <f t="shared" si="20"/>
        <v>Forecast Time: 149  Index B forecast =   10280.170</v>
      </c>
      <c r="AG37" s="17" t="str">
        <f t="shared" si="21"/>
        <v>Forecast Time: 149  Index B forecast =   10119.512</v>
      </c>
      <c r="AH37" s="17" t="str">
        <f t="shared" si="22"/>
        <v>Forecast Time: 149  Index B forecast =   9474.069</v>
      </c>
      <c r="AI37" s="17" t="str">
        <f t="shared" si="23"/>
        <v>Forecast Time: 149  Index B forecast =   10675.441</v>
      </c>
      <c r="AJ37" s="17" t="str">
        <f t="shared" si="24"/>
        <v>Forecast Time: 149  Index B forecast =   10477.269</v>
      </c>
      <c r="AK37" s="17" t="str">
        <f t="shared" si="25"/>
        <v>Forecast Time: 149  Index B forecast =   9343.781</v>
      </c>
      <c r="AL37" s="17" t="str">
        <f t="shared" si="26"/>
        <v>Forecast Time: 149  Index B forecast =   9370.795</v>
      </c>
      <c r="AS37" t="str">
        <f t="shared" si="35"/>
        <v>Forecast Time: 149  Index A forecast =   12495.293</v>
      </c>
      <c r="AT37" t="s">
        <v>123</v>
      </c>
      <c r="AU37" t="str">
        <f t="shared" si="36"/>
        <v>149</v>
      </c>
      <c r="AV37" t="s">
        <v>125</v>
      </c>
      <c r="AW37">
        <v>6</v>
      </c>
      <c r="AX37">
        <f t="shared" si="37"/>
        <v>2000</v>
      </c>
      <c r="AZ37">
        <f t="shared" si="32"/>
        <v>11571</v>
      </c>
      <c r="BA37" t="str">
        <f ca="1" t="shared" si="2"/>
        <v>12495.293</v>
      </c>
      <c r="BB37" t="str">
        <f ca="1" t="shared" si="38"/>
        <v>11132.845</v>
      </c>
      <c r="BC37" t="str">
        <f ca="1" t="shared" si="38"/>
        <v>11228.277</v>
      </c>
      <c r="BD37" t="str">
        <f ca="1" t="shared" si="38"/>
        <v>11966.010</v>
      </c>
      <c r="BE37" t="str">
        <f ca="1" t="shared" si="38"/>
        <v>12403.569</v>
      </c>
      <c r="BF37" t="str">
        <f ca="1" t="shared" si="38"/>
        <v>10591.022</v>
      </c>
      <c r="BG37" t="str">
        <f ca="1" t="shared" si="38"/>
        <v>10706.037</v>
      </c>
      <c r="BH37" t="str">
        <f ca="1" t="shared" si="38"/>
        <v>12366.397</v>
      </c>
      <c r="BI37" t="str">
        <f ca="1" t="shared" si="38"/>
        <v>12403.278</v>
      </c>
      <c r="BJ37" t="str">
        <f ca="1" t="shared" si="38"/>
        <v>12490.135</v>
      </c>
      <c r="BK37" t="s">
        <v>126</v>
      </c>
      <c r="BL37">
        <f t="shared" si="33"/>
        <v>10111</v>
      </c>
      <c r="BM37" t="str">
        <f ca="1" t="shared" si="4"/>
        <v>9857.492</v>
      </c>
      <c r="BN37" t="str">
        <f ca="1" t="shared" si="39"/>
        <v>10108.705</v>
      </c>
      <c r="BO37" t="str">
        <f ca="1" t="shared" si="39"/>
        <v>10144.483</v>
      </c>
      <c r="BP37" t="str">
        <f ca="1" t="shared" si="39"/>
        <v>10280.170</v>
      </c>
      <c r="BQ37" t="str">
        <f ca="1" t="shared" si="39"/>
        <v>10119.512</v>
      </c>
      <c r="BR37" t="str">
        <f ca="1" t="shared" si="39"/>
        <v>9474.069</v>
      </c>
      <c r="BS37" t="str">
        <f ca="1" t="shared" si="39"/>
        <v>10675.441</v>
      </c>
      <c r="BT37" t="str">
        <f ca="1" t="shared" si="39"/>
        <v>10477.269</v>
      </c>
      <c r="BU37" t="str">
        <f ca="1" t="shared" si="39"/>
        <v>9343.781</v>
      </c>
      <c r="BV37" t="str">
        <f ca="1" t="shared" si="39"/>
        <v>9370.795</v>
      </c>
    </row>
    <row r="38" spans="1:74" ht="11.25">
      <c r="A38" s="4" t="s">
        <v>35</v>
      </c>
      <c r="B38" s="4">
        <v>0</v>
      </c>
      <c r="C38" s="4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7"/>
      <c r="R38" s="12">
        <f ca="1" t="shared" si="40"/>
        <v>166.1170611222105</v>
      </c>
      <c r="S38" s="17" t="str">
        <f t="shared" si="7"/>
        <v>Forecast Time: 166  Index A forecast =   12063.893</v>
      </c>
      <c r="T38" s="17" t="str">
        <f t="shared" si="8"/>
        <v>Forecast Time: 166  Index A forecast =   10878.347</v>
      </c>
      <c r="U38" s="17" t="str">
        <f t="shared" si="9"/>
        <v>Forecast Time: 166  Index A forecast =   10823.470</v>
      </c>
      <c r="V38" s="17" t="str">
        <f t="shared" si="10"/>
        <v>Forecast Time: 166  Index A forecast =   11328.676</v>
      </c>
      <c r="W38" s="17" t="str">
        <f t="shared" si="11"/>
        <v>Forecast Time: 166  Index A forecast =   11423.738</v>
      </c>
      <c r="X38" s="17" t="str">
        <f t="shared" si="12"/>
        <v>Forecast Time: 166  Index A forecast =   11916.551</v>
      </c>
      <c r="Y38" s="17" t="str">
        <f t="shared" si="13"/>
        <v>Forecast Time: 166  Index A forecast =   10847.809</v>
      </c>
      <c r="Z38" s="17" t="str">
        <f t="shared" si="14"/>
        <v>Forecast Time: 166  Index A forecast =   11112.912</v>
      </c>
      <c r="AA38" s="17" t="str">
        <f t="shared" si="15"/>
        <v>Forecast Time: 166  Index A forecast =   12247.808</v>
      </c>
      <c r="AB38" s="17" t="str">
        <f t="shared" si="16"/>
        <v>Forecast Time: 166  Index A forecast =   11193.844</v>
      </c>
      <c r="AC38" s="17" t="str">
        <f t="shared" si="17"/>
        <v>Forecast Time: 166  Index B forecast =   9635.226</v>
      </c>
      <c r="AD38" s="17" t="str">
        <f t="shared" si="18"/>
        <v>Forecast Time: 166  Index B forecast =   9715.575</v>
      </c>
      <c r="AE38" s="17" t="str">
        <f t="shared" si="19"/>
        <v>Forecast Time: 166  Index B forecast =   10162.845</v>
      </c>
      <c r="AF38" s="17" t="str">
        <f t="shared" si="20"/>
        <v>Forecast Time: 166  Index B forecast =   9533.755</v>
      </c>
      <c r="AG38" s="17" t="str">
        <f t="shared" si="21"/>
        <v>Forecast Time: 166  Index B forecast =   9554.686</v>
      </c>
      <c r="AH38" s="17" t="str">
        <f t="shared" si="22"/>
        <v>Forecast Time: 166  Index B forecast =   9446.419</v>
      </c>
      <c r="AI38" s="17" t="str">
        <f t="shared" si="23"/>
        <v>Forecast Time: 166  Index B forecast =   10804.490</v>
      </c>
      <c r="AJ38" s="17" t="str">
        <f t="shared" si="24"/>
        <v>Forecast Time: 166  Index B forecast =   10807.339</v>
      </c>
      <c r="AK38" s="17" t="str">
        <f t="shared" si="25"/>
        <v>Forecast Time: 166  Index B forecast =   10810.184</v>
      </c>
      <c r="AL38" s="17" t="str">
        <f t="shared" si="26"/>
        <v>Forecast Time: 166  Index B forecast =   10222.623</v>
      </c>
      <c r="AS38" t="str">
        <f t="shared" si="35"/>
        <v>Forecast Time: 166  Index A forecast =   12063.893</v>
      </c>
      <c r="AT38" t="s">
        <v>123</v>
      </c>
      <c r="AU38" t="str">
        <f t="shared" si="36"/>
        <v>166</v>
      </c>
      <c r="AV38" t="s">
        <v>125</v>
      </c>
      <c r="AW38">
        <v>7</v>
      </c>
      <c r="AX38">
        <f t="shared" si="37"/>
        <v>1500</v>
      </c>
      <c r="AZ38">
        <f t="shared" si="32"/>
        <v>11571</v>
      </c>
      <c r="BA38" t="str">
        <f ca="1" t="shared" si="2"/>
        <v>12063.893</v>
      </c>
      <c r="BB38" t="str">
        <f ca="1" t="shared" si="38"/>
        <v>10878.347</v>
      </c>
      <c r="BC38" t="str">
        <f ca="1" t="shared" si="38"/>
        <v>10823.470</v>
      </c>
      <c r="BD38" t="str">
        <f ca="1" t="shared" si="38"/>
        <v>11328.676</v>
      </c>
      <c r="BE38" t="str">
        <f ca="1" t="shared" si="38"/>
        <v>11423.738</v>
      </c>
      <c r="BF38" t="str">
        <f ca="1" t="shared" si="38"/>
        <v>11916.551</v>
      </c>
      <c r="BG38" t="str">
        <f ca="1" t="shared" si="38"/>
        <v>10847.809</v>
      </c>
      <c r="BH38" t="str">
        <f ca="1" t="shared" si="38"/>
        <v>11112.912</v>
      </c>
      <c r="BI38" t="str">
        <f ca="1" t="shared" si="38"/>
        <v>12247.808</v>
      </c>
      <c r="BJ38" t="str">
        <f ca="1" t="shared" si="38"/>
        <v>11193.844</v>
      </c>
      <c r="BK38" t="s">
        <v>126</v>
      </c>
      <c r="BL38">
        <f t="shared" si="33"/>
        <v>10111</v>
      </c>
      <c r="BM38" t="str">
        <f ca="1" t="shared" si="4"/>
        <v>9635.226</v>
      </c>
      <c r="BN38" t="str">
        <f ca="1" t="shared" si="39"/>
        <v>9715.575</v>
      </c>
      <c r="BO38" t="str">
        <f ca="1" t="shared" si="39"/>
        <v>10162.845</v>
      </c>
      <c r="BP38" t="str">
        <f ca="1" t="shared" si="39"/>
        <v>9533.755</v>
      </c>
      <c r="BQ38" t="str">
        <f ca="1" t="shared" si="39"/>
        <v>9554.686</v>
      </c>
      <c r="BR38" t="str">
        <f ca="1" t="shared" si="39"/>
        <v>9446.419</v>
      </c>
      <c r="BS38" t="str">
        <f ca="1" t="shared" si="39"/>
        <v>10804.490</v>
      </c>
      <c r="BT38" t="str">
        <f ca="1" t="shared" si="39"/>
        <v>10807.339</v>
      </c>
      <c r="BU38" t="str">
        <f ca="1" t="shared" si="39"/>
        <v>10810.184</v>
      </c>
      <c r="BV38" t="str">
        <f ca="1" t="shared" si="39"/>
        <v>10222.623</v>
      </c>
    </row>
    <row r="39" spans="1:74" ht="11.25">
      <c r="A39" s="4" t="s">
        <v>36</v>
      </c>
      <c r="B39" s="4">
        <v>0</v>
      </c>
      <c r="C39" s="4"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7"/>
      <c r="R39" s="12">
        <f ca="1" t="shared" si="40"/>
        <v>200.53789529967275</v>
      </c>
      <c r="S39" s="17" t="str">
        <f t="shared" si="7"/>
        <v>Forecast Time: 201  Index A forecast =   11510.427</v>
      </c>
      <c r="T39" s="17" t="str">
        <f t="shared" si="8"/>
        <v>Forecast Time: 201  Index A forecast =   11581.994</v>
      </c>
      <c r="U39" s="17" t="str">
        <f t="shared" si="9"/>
        <v>Forecast Time: 201  Index A forecast =   11917.611</v>
      </c>
      <c r="V39" s="17" t="str">
        <f t="shared" si="10"/>
        <v>Forecast Time: 201  Index A forecast =   11539.459</v>
      </c>
      <c r="W39" s="17" t="str">
        <f t="shared" si="11"/>
        <v>Forecast Time: 201  Index A forecast =   11785.754</v>
      </c>
      <c r="X39" s="17" t="str">
        <f t="shared" si="12"/>
        <v>Forecast Time: 201  Index A forecast =   11838.460</v>
      </c>
      <c r="Y39" s="17" t="str">
        <f t="shared" si="13"/>
        <v>Forecast Time: 201  Index A forecast =   11863.282</v>
      </c>
      <c r="Z39" s="17" t="str">
        <f t="shared" si="14"/>
        <v>Forecast Time: 201  Index A forecast =   11904.224</v>
      </c>
      <c r="AA39" s="17" t="str">
        <f t="shared" si="15"/>
        <v>Forecast Time: 201  Index A forecast =   11468.823</v>
      </c>
      <c r="AB39" s="17" t="str">
        <f t="shared" si="16"/>
        <v>Forecast Time: 201  Index A forecast =   11121.999</v>
      </c>
      <c r="AC39" s="17" t="str">
        <f t="shared" si="17"/>
        <v>Forecast Time: 201  Index B forecast =   9783.006</v>
      </c>
      <c r="AD39" s="17" t="str">
        <f t="shared" si="18"/>
        <v>Forecast Time: 201  Index B forecast =   9677.075</v>
      </c>
      <c r="AE39" s="17" t="str">
        <f t="shared" si="19"/>
        <v>Forecast Time: 201  Index B forecast =   10007.434</v>
      </c>
      <c r="AF39" s="17" t="str">
        <f t="shared" si="20"/>
        <v>Forecast Time: 201  Index B forecast =   10001.858</v>
      </c>
      <c r="AG39" s="17" t="str">
        <f t="shared" si="21"/>
        <v>Forecast Time: 201  Index B forecast =   9938.182</v>
      </c>
      <c r="AH39" s="17" t="str">
        <f t="shared" si="22"/>
        <v>Forecast Time: 201  Index B forecast =   10194.048</v>
      </c>
      <c r="AI39" s="17" t="str">
        <f t="shared" si="23"/>
        <v>Forecast Time: 201  Index B forecast =   10357.987</v>
      </c>
      <c r="AJ39" s="17" t="str">
        <f t="shared" si="24"/>
        <v>Forecast Time: 201  Index B forecast =   9854.041</v>
      </c>
      <c r="AK39" s="17" t="str">
        <f t="shared" si="25"/>
        <v>Forecast Time: 201  Index B forecast =   9978.911</v>
      </c>
      <c r="AL39" s="17" t="str">
        <f t="shared" si="26"/>
        <v>Forecast Time: 201  Index B forecast =   9729.685</v>
      </c>
      <c r="AS39" t="str">
        <f t="shared" si="35"/>
        <v>Forecast Time: 201  Index A forecast =   11510.427</v>
      </c>
      <c r="AT39" t="s">
        <v>123</v>
      </c>
      <c r="AU39" t="str">
        <f t="shared" si="36"/>
        <v>201</v>
      </c>
      <c r="AV39" t="s">
        <v>125</v>
      </c>
      <c r="AW39">
        <v>8</v>
      </c>
      <c r="AX39">
        <f t="shared" si="37"/>
        <v>1000</v>
      </c>
      <c r="AZ39">
        <f t="shared" si="32"/>
        <v>11571</v>
      </c>
      <c r="BA39" t="str">
        <f ca="1" t="shared" si="2"/>
        <v>11510.427</v>
      </c>
      <c r="BB39" t="str">
        <f ca="1" t="shared" si="38"/>
        <v>11581.994</v>
      </c>
      <c r="BC39" t="str">
        <f ca="1" t="shared" si="38"/>
        <v>11917.611</v>
      </c>
      <c r="BD39" t="str">
        <f ca="1" t="shared" si="38"/>
        <v>11539.459</v>
      </c>
      <c r="BE39" t="str">
        <f ca="1" t="shared" si="38"/>
        <v>11785.754</v>
      </c>
      <c r="BF39" t="str">
        <f ca="1" t="shared" si="38"/>
        <v>11838.460</v>
      </c>
      <c r="BG39" t="str">
        <f ca="1" t="shared" si="38"/>
        <v>11863.282</v>
      </c>
      <c r="BH39" t="str">
        <f ca="1" t="shared" si="38"/>
        <v>11904.224</v>
      </c>
      <c r="BI39" t="str">
        <f ca="1" t="shared" si="38"/>
        <v>11468.823</v>
      </c>
      <c r="BJ39" t="str">
        <f ca="1" t="shared" si="38"/>
        <v>11121.999</v>
      </c>
      <c r="BK39" t="s">
        <v>126</v>
      </c>
      <c r="BL39">
        <f t="shared" si="33"/>
        <v>10111</v>
      </c>
      <c r="BM39" t="str">
        <f ca="1" t="shared" si="4"/>
        <v>9783.006</v>
      </c>
      <c r="BN39" t="str">
        <f ca="1" t="shared" si="39"/>
        <v>9677.075</v>
      </c>
      <c r="BO39" t="str">
        <f ca="1" t="shared" si="39"/>
        <v>10007.434</v>
      </c>
      <c r="BP39" t="str">
        <f ca="1" t="shared" si="39"/>
        <v>10001.858</v>
      </c>
      <c r="BQ39" t="str">
        <f ca="1" t="shared" si="39"/>
        <v>9938.182</v>
      </c>
      <c r="BR39" t="str">
        <f ca="1" t="shared" si="39"/>
        <v>10194.048</v>
      </c>
      <c r="BS39" t="str">
        <f ca="1" t="shared" si="39"/>
        <v>10357.987</v>
      </c>
      <c r="BT39" t="str">
        <f ca="1" t="shared" si="39"/>
        <v>9854.041</v>
      </c>
      <c r="BU39" t="str">
        <f ca="1" t="shared" si="39"/>
        <v>9978.911</v>
      </c>
      <c r="BV39" t="str">
        <f ca="1" t="shared" si="39"/>
        <v>9729.685</v>
      </c>
    </row>
    <row r="40" spans="4:74" ht="11.2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7"/>
      <c r="R40" s="12">
        <f ca="1" t="shared" si="40"/>
        <v>241.4742059499556</v>
      </c>
      <c r="S40" s="17" t="str">
        <f t="shared" si="7"/>
        <v>Forecast Time: 241  Index A forecast =   11348.746</v>
      </c>
      <c r="T40" s="17" t="str">
        <f t="shared" si="8"/>
        <v>Forecast Time: 241  Index A forecast =   11371.909</v>
      </c>
      <c r="U40" s="17" t="str">
        <f t="shared" si="9"/>
        <v>Forecast Time: 241  Index A forecast =   11420.380</v>
      </c>
      <c r="V40" s="17" t="str">
        <f t="shared" si="10"/>
        <v>Forecast Time: 241  Index A forecast =   11737.997</v>
      </c>
      <c r="W40" s="17" t="str">
        <f t="shared" si="11"/>
        <v>Forecast Time: 241  Index A forecast =   11645.729</v>
      </c>
      <c r="X40" s="17" t="str">
        <f t="shared" si="12"/>
        <v>Forecast Time: 241  Index A forecast =   11332.192</v>
      </c>
      <c r="Y40" s="17" t="str">
        <f t="shared" si="13"/>
        <v>Forecast Time: 241  Index A forecast =   11701.025</v>
      </c>
      <c r="Z40" s="17" t="str">
        <f t="shared" si="14"/>
        <v>Forecast Time: 241  Index A forecast =   11525.867</v>
      </c>
      <c r="AA40" s="17" t="str">
        <f t="shared" si="15"/>
        <v>Forecast Time: 241  Index A forecast =   11638.035</v>
      </c>
      <c r="AB40" s="17" t="str">
        <f t="shared" si="16"/>
        <v>Forecast Time: 241  Index A forecast =   11672.943</v>
      </c>
      <c r="AC40" s="17" t="str">
        <f t="shared" si="17"/>
        <v>Forecast Time: 241  Index B forecast =   10203.119</v>
      </c>
      <c r="AD40" s="17" t="str">
        <f t="shared" si="18"/>
        <v>Forecast Time: 241  Index B forecast =   10045.293</v>
      </c>
      <c r="AE40" s="17" t="str">
        <f t="shared" si="19"/>
        <v>Forecast Time: 241  Index B forecast =   9887.014</v>
      </c>
      <c r="AF40" s="17" t="str">
        <f t="shared" si="20"/>
        <v>Forecast Time: 241  Index B forecast =   9917.514</v>
      </c>
      <c r="AG40" s="17" t="str">
        <f t="shared" si="21"/>
        <v>Forecast Time: 241  Index B forecast =   9865.260</v>
      </c>
      <c r="AH40" s="17" t="str">
        <f t="shared" si="22"/>
        <v>Forecast Time: 241  Index B forecast =   10338.360</v>
      </c>
      <c r="AI40" s="17" t="str">
        <f t="shared" si="23"/>
        <v>Forecast Time: 241  Index B forecast =   10293.295</v>
      </c>
      <c r="AJ40" s="17" t="str">
        <f t="shared" si="24"/>
        <v>Forecast Time: 241  Index B forecast =   10059.715</v>
      </c>
      <c r="AK40" s="17" t="str">
        <f t="shared" si="25"/>
        <v>Forecast Time: 241  Index B forecast =   10332.358</v>
      </c>
      <c r="AL40" s="17" t="str">
        <f t="shared" si="26"/>
        <v>Forecast Time: 241  Index B forecast =   9960.813</v>
      </c>
      <c r="AS40" t="str">
        <f t="shared" si="35"/>
        <v>Forecast Time: 241  Index A forecast =   11348.746</v>
      </c>
      <c r="AT40" t="s">
        <v>123</v>
      </c>
      <c r="AU40" t="str">
        <f t="shared" si="36"/>
        <v>241</v>
      </c>
      <c r="AV40" t="s">
        <v>125</v>
      </c>
      <c r="AW40">
        <v>9</v>
      </c>
      <c r="AX40">
        <f t="shared" si="37"/>
        <v>500</v>
      </c>
      <c r="AZ40">
        <f t="shared" si="32"/>
        <v>11571</v>
      </c>
      <c r="BA40" t="str">
        <f ca="1" t="shared" si="2"/>
        <v>11348.746</v>
      </c>
      <c r="BB40" t="str">
        <f ca="1" t="shared" si="38"/>
        <v>11371.909</v>
      </c>
      <c r="BC40" t="str">
        <f ca="1" t="shared" si="38"/>
        <v>11420.380</v>
      </c>
      <c r="BD40" t="str">
        <f ca="1" t="shared" si="38"/>
        <v>11737.997</v>
      </c>
      <c r="BE40" t="str">
        <f ca="1" t="shared" si="38"/>
        <v>11645.729</v>
      </c>
      <c r="BF40" t="str">
        <f ca="1" t="shared" si="38"/>
        <v>11332.192</v>
      </c>
      <c r="BG40" t="str">
        <f ca="1" t="shared" si="38"/>
        <v>11701.025</v>
      </c>
      <c r="BH40" t="str">
        <f ca="1" t="shared" si="38"/>
        <v>11525.867</v>
      </c>
      <c r="BI40" t="str">
        <f ca="1" t="shared" si="38"/>
        <v>11638.035</v>
      </c>
      <c r="BJ40" t="str">
        <f ca="1" t="shared" si="38"/>
        <v>11672.943</v>
      </c>
      <c r="BK40" t="s">
        <v>126</v>
      </c>
      <c r="BL40">
        <f t="shared" si="33"/>
        <v>10111</v>
      </c>
      <c r="BM40" t="str">
        <f ca="1" t="shared" si="4"/>
        <v>10203.119</v>
      </c>
      <c r="BN40" t="str">
        <f ca="1" t="shared" si="39"/>
        <v>10045.293</v>
      </c>
      <c r="BO40" t="str">
        <f ca="1" t="shared" si="39"/>
        <v>9887.014</v>
      </c>
      <c r="BP40" t="str">
        <f ca="1" t="shared" si="39"/>
        <v>9917.514</v>
      </c>
      <c r="BQ40" t="str">
        <f ca="1" t="shared" si="39"/>
        <v>9865.260</v>
      </c>
      <c r="BR40" t="str">
        <f ca="1" t="shared" si="39"/>
        <v>10338.360</v>
      </c>
      <c r="BS40" t="str">
        <f ca="1" t="shared" si="39"/>
        <v>10293.295</v>
      </c>
      <c r="BT40" t="str">
        <f ca="1" t="shared" si="39"/>
        <v>10059.715</v>
      </c>
      <c r="BU40" t="str">
        <f ca="1" t="shared" si="39"/>
        <v>10332.358</v>
      </c>
      <c r="BV40" t="str">
        <f ca="1" t="shared" si="39"/>
        <v>9960.813</v>
      </c>
    </row>
    <row r="41" spans="4:74" ht="11.2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7" t="s">
        <v>15</v>
      </c>
      <c r="R41" s="12">
        <f ca="1">+AW41*($B$4/15+$B$4/(RAND()*150))</f>
        <v>0</v>
      </c>
      <c r="S41" s="17" t="str">
        <f t="shared" si="7"/>
        <v>Forecast Time: 0  Index A forecast =   9404.337</v>
      </c>
      <c r="T41" s="17" t="str">
        <f t="shared" si="8"/>
        <v>Forecast Time: 0  Index A forecast =   10265.029</v>
      </c>
      <c r="U41" s="17" t="str">
        <f t="shared" si="9"/>
        <v>Forecast Time: 0  Index A forecast =   12296.480</v>
      </c>
      <c r="V41" s="17" t="str">
        <f t="shared" si="10"/>
        <v>Forecast Time: 0  Index A forecast =   10201.266</v>
      </c>
      <c r="W41" s="17" t="str">
        <f t="shared" si="11"/>
        <v>Forecast Time: 0  Index A forecast =   13379.048</v>
      </c>
      <c r="X41" s="17" t="str">
        <f t="shared" si="12"/>
        <v>Forecast Time: 0  Index A forecast =   12540.091</v>
      </c>
      <c r="Y41" s="17" t="str">
        <f t="shared" si="13"/>
        <v>Forecast Time: 0  Index A forecast =   8739.818</v>
      </c>
      <c r="Z41" s="17" t="str">
        <f t="shared" si="14"/>
        <v>Forecast Time: 0  Index A forecast =   10682.797</v>
      </c>
      <c r="AA41" s="17" t="str">
        <f t="shared" si="15"/>
        <v>Forecast Time: 0  Index A forecast =   13502.504</v>
      </c>
      <c r="AB41" s="17" t="str">
        <f t="shared" si="16"/>
        <v>Forecast Time: 0  Index A forecast =   11775.342</v>
      </c>
      <c r="AC41" s="17" t="str">
        <f t="shared" si="17"/>
        <v>Forecast Time: 0  Index B forecast =   10483.056</v>
      </c>
      <c r="AD41" s="17" t="str">
        <f t="shared" si="18"/>
        <v>Forecast Time: 0  Index B forecast =   10609.188</v>
      </c>
      <c r="AE41" s="17" t="str">
        <f t="shared" si="19"/>
        <v>Forecast Time: 0  Index B forecast =   10114.005</v>
      </c>
      <c r="AF41" s="17" t="str">
        <f t="shared" si="20"/>
        <v>Forecast Time: 0  Index B forecast =   10190.985</v>
      </c>
      <c r="AG41" s="17" t="str">
        <f t="shared" si="21"/>
        <v>Forecast Time: 0  Index B forecast =   8615.227</v>
      </c>
      <c r="AH41" s="17" t="str">
        <f t="shared" si="22"/>
        <v>Forecast Time: 0  Index B forecast =   10946.299</v>
      </c>
      <c r="AI41" s="17" t="str">
        <f t="shared" si="23"/>
        <v>Forecast Time: 0  Index B forecast =   7502.251</v>
      </c>
      <c r="AJ41" s="17" t="str">
        <f t="shared" si="24"/>
        <v>Forecast Time: 0  Index B forecast =   11811.176</v>
      </c>
      <c r="AK41" s="17" t="str">
        <f t="shared" si="25"/>
        <v>Forecast Time: 0  Index B forecast =   9537.964</v>
      </c>
      <c r="AL41" s="17" t="str">
        <f t="shared" si="26"/>
        <v>Forecast Time: 0  Index B forecast =   11040.387</v>
      </c>
      <c r="AS41" t="str">
        <f>AT41&amp;AU41&amp;AV41&amp;BA41</f>
        <v>Forecast Time: 0  Index A forecast =   9404.337</v>
      </c>
      <c r="AT41" t="s">
        <v>123</v>
      </c>
      <c r="AU41" t="str">
        <f>TEXT(R41,"0")</f>
        <v>0</v>
      </c>
      <c r="AV41" t="s">
        <v>125</v>
      </c>
      <c r="AW41">
        <v>0</v>
      </c>
      <c r="AX41">
        <f>+AX31</f>
        <v>5000</v>
      </c>
      <c r="AZ41" s="2">
        <f ca="1">+INT(7900+4200*RAND())</f>
        <v>11126</v>
      </c>
      <c r="BA41" t="str">
        <f ca="1" t="shared" si="2"/>
        <v>9404.337</v>
      </c>
      <c r="BB41" t="str">
        <f ca="1" t="shared" si="38"/>
        <v>10265.029</v>
      </c>
      <c r="BC41" t="str">
        <f ca="1" t="shared" si="38"/>
        <v>12296.480</v>
      </c>
      <c r="BD41" t="str">
        <f ca="1" t="shared" si="38"/>
        <v>10201.266</v>
      </c>
      <c r="BE41" t="str">
        <f ca="1" t="shared" si="38"/>
        <v>13379.048</v>
      </c>
      <c r="BF41" t="str">
        <f ca="1" t="shared" si="38"/>
        <v>12540.091</v>
      </c>
      <c r="BG41" t="str">
        <f ca="1" t="shared" si="38"/>
        <v>8739.818</v>
      </c>
      <c r="BH41" t="str">
        <f ca="1" t="shared" si="38"/>
        <v>10682.797</v>
      </c>
      <c r="BI41" t="str">
        <f ca="1" t="shared" si="38"/>
        <v>13502.504</v>
      </c>
      <c r="BJ41" t="str">
        <f ca="1" t="shared" si="38"/>
        <v>11775.342</v>
      </c>
      <c r="BK41" t="s">
        <v>126</v>
      </c>
      <c r="BL41" s="2">
        <f ca="1">+INT(7900+4200*RAND())</f>
        <v>9669</v>
      </c>
      <c r="BM41" t="str">
        <f ca="1" t="shared" si="4"/>
        <v>10483.056</v>
      </c>
      <c r="BN41" t="str">
        <f ca="1" t="shared" si="39"/>
        <v>10609.188</v>
      </c>
      <c r="BO41" t="str">
        <f ca="1" t="shared" si="39"/>
        <v>10114.005</v>
      </c>
      <c r="BP41" t="str">
        <f ca="1" t="shared" si="39"/>
        <v>10190.985</v>
      </c>
      <c r="BQ41" t="str">
        <f ca="1" t="shared" si="39"/>
        <v>8615.227</v>
      </c>
      <c r="BR41" t="str">
        <f ca="1" t="shared" si="39"/>
        <v>10946.299</v>
      </c>
      <c r="BS41" t="str">
        <f ca="1" t="shared" si="39"/>
        <v>7502.251</v>
      </c>
      <c r="BT41" t="str">
        <f ca="1" t="shared" si="39"/>
        <v>11811.176</v>
      </c>
      <c r="BU41" t="str">
        <f ca="1" t="shared" si="39"/>
        <v>9537.964</v>
      </c>
      <c r="BV41" t="str">
        <f ca="1" t="shared" si="39"/>
        <v>11040.387</v>
      </c>
    </row>
    <row r="42" spans="1:74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7"/>
      <c r="R42" s="12">
        <f ca="1">+AW41*($B$4/11)+RAND()*$B$4/11</f>
        <v>24.959282750445364</v>
      </c>
      <c r="S42" s="17" t="str">
        <f t="shared" si="7"/>
        <v>Forecast Time: 25  Index A forecast =   11494.530</v>
      </c>
      <c r="T42" s="17" t="str">
        <f t="shared" si="8"/>
        <v>Forecast Time: 25  Index A forecast =   12168.563</v>
      </c>
      <c r="U42" s="17" t="str">
        <f t="shared" si="9"/>
        <v>Forecast Time: 25  Index A forecast =   12213.972</v>
      </c>
      <c r="V42" s="17" t="str">
        <f t="shared" si="10"/>
        <v>Forecast Time: 25  Index A forecast =   11040.111</v>
      </c>
      <c r="W42" s="17" t="str">
        <f t="shared" si="11"/>
        <v>Forecast Time: 25  Index A forecast =   9683.875</v>
      </c>
      <c r="X42" s="17" t="str">
        <f t="shared" si="12"/>
        <v>Forecast Time: 25  Index A forecast =   11711.853</v>
      </c>
      <c r="Y42" s="17" t="str">
        <f t="shared" si="13"/>
        <v>Forecast Time: 25  Index A forecast =   11384.193</v>
      </c>
      <c r="Z42" s="17" t="str">
        <f t="shared" si="14"/>
        <v>Forecast Time: 25  Index A forecast =   10804.276</v>
      </c>
      <c r="AA42" s="17" t="str">
        <f t="shared" si="15"/>
        <v>Forecast Time: 25  Index A forecast =   10256.882</v>
      </c>
      <c r="AB42" s="17" t="str">
        <f t="shared" si="16"/>
        <v>Forecast Time: 25  Index A forecast =   12864.007</v>
      </c>
      <c r="AC42" s="17" t="str">
        <f t="shared" si="17"/>
        <v>Forecast Time: 25  Index B forecast =   8152.556</v>
      </c>
      <c r="AD42" s="17" t="str">
        <f t="shared" si="18"/>
        <v>Forecast Time: 25  Index B forecast =   11663.427</v>
      </c>
      <c r="AE42" s="17" t="str">
        <f t="shared" si="19"/>
        <v>Forecast Time: 25  Index B forecast =   8239.119</v>
      </c>
      <c r="AF42" s="17" t="str">
        <f t="shared" si="20"/>
        <v>Forecast Time: 25  Index B forecast =   8638.862</v>
      </c>
      <c r="AG42" s="17" t="str">
        <f t="shared" si="21"/>
        <v>Forecast Time: 25  Index B forecast =   9105.847</v>
      </c>
      <c r="AH42" s="17" t="str">
        <f t="shared" si="22"/>
        <v>Forecast Time: 25  Index B forecast =   9670.727</v>
      </c>
      <c r="AI42" s="17" t="str">
        <f t="shared" si="23"/>
        <v>Forecast Time: 25  Index B forecast =   9187.038</v>
      </c>
      <c r="AJ42" s="17" t="str">
        <f t="shared" si="24"/>
        <v>Forecast Time: 25  Index B forecast =   7467.975</v>
      </c>
      <c r="AK42" s="17" t="str">
        <f t="shared" si="25"/>
        <v>Forecast Time: 25  Index B forecast =   9550.182</v>
      </c>
      <c r="AL42" s="17" t="str">
        <f t="shared" si="26"/>
        <v>Forecast Time: 25  Index B forecast =   8409.459</v>
      </c>
      <c r="AS42" t="str">
        <f aca="true" t="shared" si="41" ref="AS42:AS50">AT42&amp;AU42&amp;AV42&amp;BA42</f>
        <v>Forecast Time: 25  Index A forecast =   11494.530</v>
      </c>
      <c r="AT42" t="s">
        <v>123</v>
      </c>
      <c r="AU42" t="str">
        <f aca="true" t="shared" si="42" ref="AU42:AU50">TEXT(R42,"0")</f>
        <v>25</v>
      </c>
      <c r="AV42" t="s">
        <v>125</v>
      </c>
      <c r="AW42">
        <v>1</v>
      </c>
      <c r="AX42">
        <f t="shared" si="37"/>
        <v>4500</v>
      </c>
      <c r="AZ42">
        <f t="shared" si="32"/>
        <v>11126</v>
      </c>
      <c r="BA42" t="str">
        <f ca="1" t="shared" si="2"/>
        <v>11494.530</v>
      </c>
      <c r="BB42" t="str">
        <f ca="1" t="shared" si="38"/>
        <v>12168.563</v>
      </c>
      <c r="BC42" t="str">
        <f ca="1" t="shared" si="38"/>
        <v>12213.972</v>
      </c>
      <c r="BD42" t="str">
        <f ca="1" t="shared" si="38"/>
        <v>11040.111</v>
      </c>
      <c r="BE42" t="str">
        <f ca="1" t="shared" si="38"/>
        <v>9683.875</v>
      </c>
      <c r="BF42" t="str">
        <f ca="1" t="shared" si="38"/>
        <v>11711.853</v>
      </c>
      <c r="BG42" t="str">
        <f ca="1" t="shared" si="38"/>
        <v>11384.193</v>
      </c>
      <c r="BH42" t="str">
        <f ca="1" t="shared" si="38"/>
        <v>10804.276</v>
      </c>
      <c r="BI42" t="str">
        <f ca="1" t="shared" si="38"/>
        <v>10256.882</v>
      </c>
      <c r="BJ42" t="str">
        <f ca="1" t="shared" si="38"/>
        <v>12864.007</v>
      </c>
      <c r="BK42" t="s">
        <v>126</v>
      </c>
      <c r="BL42">
        <f t="shared" si="33"/>
        <v>9669</v>
      </c>
      <c r="BM42" t="str">
        <f ca="1" t="shared" si="4"/>
        <v>8152.556</v>
      </c>
      <c r="BN42" t="str">
        <f ca="1" t="shared" si="39"/>
        <v>11663.427</v>
      </c>
      <c r="BO42" t="str">
        <f ca="1" t="shared" si="39"/>
        <v>8239.119</v>
      </c>
      <c r="BP42" t="str">
        <f ca="1" t="shared" si="39"/>
        <v>8638.862</v>
      </c>
      <c r="BQ42" t="str">
        <f ca="1" t="shared" si="39"/>
        <v>9105.847</v>
      </c>
      <c r="BR42" t="str">
        <f ca="1" t="shared" si="39"/>
        <v>9670.727</v>
      </c>
      <c r="BS42" t="str">
        <f ca="1" t="shared" si="39"/>
        <v>9187.038</v>
      </c>
      <c r="BT42" t="str">
        <f ca="1" t="shared" si="39"/>
        <v>7467.975</v>
      </c>
      <c r="BU42" t="str">
        <f ca="1" t="shared" si="39"/>
        <v>9550.182</v>
      </c>
      <c r="BV42" t="str">
        <f ca="1" t="shared" si="39"/>
        <v>8409.459</v>
      </c>
    </row>
    <row r="43" spans="1:74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7"/>
      <c r="R43" s="12">
        <f ca="1">+AW42*($B$4/11)+RAND()*$B$4/11</f>
        <v>39.787966321252284</v>
      </c>
      <c r="S43" s="17" t="str">
        <f t="shared" si="7"/>
        <v>Forecast Time: 40  Index A forecast =   10426.099</v>
      </c>
      <c r="T43" s="17" t="str">
        <f t="shared" si="8"/>
        <v>Forecast Time: 40  Index A forecast =   9304.089</v>
      </c>
      <c r="U43" s="17" t="str">
        <f t="shared" si="9"/>
        <v>Forecast Time: 40  Index A forecast =   10670.713</v>
      </c>
      <c r="V43" s="17" t="str">
        <f t="shared" si="10"/>
        <v>Forecast Time: 40  Index A forecast =   13000.016</v>
      </c>
      <c r="W43" s="17" t="str">
        <f t="shared" si="11"/>
        <v>Forecast Time: 40  Index A forecast =   10150.438</v>
      </c>
      <c r="X43" s="17" t="str">
        <f t="shared" si="12"/>
        <v>Forecast Time: 40  Index A forecast =   11616.614</v>
      </c>
      <c r="Y43" s="17" t="str">
        <f t="shared" si="13"/>
        <v>Forecast Time: 40  Index A forecast =   11467.583</v>
      </c>
      <c r="Z43" s="17" t="str">
        <f t="shared" si="14"/>
        <v>Forecast Time: 40  Index A forecast =   9442.175</v>
      </c>
      <c r="AA43" s="17" t="str">
        <f t="shared" si="15"/>
        <v>Forecast Time: 40  Index A forecast =   12825.112</v>
      </c>
      <c r="AB43" s="17" t="str">
        <f t="shared" si="16"/>
        <v>Forecast Time: 40  Index A forecast =   9569.094</v>
      </c>
      <c r="AC43" s="17" t="str">
        <f t="shared" si="17"/>
        <v>Forecast Time: 40  Index B forecast =   7750.738</v>
      </c>
      <c r="AD43" s="17" t="str">
        <f t="shared" si="18"/>
        <v>Forecast Time: 40  Index B forecast =   7728.363</v>
      </c>
      <c r="AE43" s="17" t="str">
        <f t="shared" si="19"/>
        <v>Forecast Time: 40  Index B forecast =   9634.747</v>
      </c>
      <c r="AF43" s="17" t="str">
        <f t="shared" si="20"/>
        <v>Forecast Time: 40  Index B forecast =   11457.698</v>
      </c>
      <c r="AG43" s="17" t="str">
        <f t="shared" si="21"/>
        <v>Forecast Time: 40  Index B forecast =   11236.320</v>
      </c>
      <c r="AH43" s="17" t="str">
        <f t="shared" si="22"/>
        <v>Forecast Time: 40  Index B forecast =   8709.888</v>
      </c>
      <c r="AI43" s="17" t="str">
        <f t="shared" si="23"/>
        <v>Forecast Time: 40  Index B forecast =   9743.803</v>
      </c>
      <c r="AJ43" s="17" t="str">
        <f t="shared" si="24"/>
        <v>Forecast Time: 40  Index B forecast =   11458.333</v>
      </c>
      <c r="AK43" s="17" t="str">
        <f t="shared" si="25"/>
        <v>Forecast Time: 40  Index B forecast =   10755.106</v>
      </c>
      <c r="AL43" s="17" t="str">
        <f t="shared" si="26"/>
        <v>Forecast Time: 40  Index B forecast =   8413.957</v>
      </c>
      <c r="AS43" t="str">
        <f t="shared" si="41"/>
        <v>Forecast Time: 40  Index A forecast =   10426.099</v>
      </c>
      <c r="AT43" t="s">
        <v>123</v>
      </c>
      <c r="AU43" t="str">
        <f t="shared" si="42"/>
        <v>40</v>
      </c>
      <c r="AV43" t="s">
        <v>125</v>
      </c>
      <c r="AW43">
        <v>2</v>
      </c>
      <c r="AX43">
        <f t="shared" si="37"/>
        <v>4000</v>
      </c>
      <c r="AZ43">
        <f t="shared" si="32"/>
        <v>11126</v>
      </c>
      <c r="BA43" t="str">
        <f ca="1" t="shared" si="2"/>
        <v>10426.099</v>
      </c>
      <c r="BB43" t="str">
        <f aca="true" ca="1" t="shared" si="43" ref="BB43:BI43">+TEXT($AZ43+(RAND()-0.5)*$AX43,"0.000")</f>
        <v>9304.089</v>
      </c>
      <c r="BC43" t="str">
        <f ca="1" t="shared" si="43"/>
        <v>10670.713</v>
      </c>
      <c r="BD43" t="str">
        <f ca="1" t="shared" si="43"/>
        <v>13000.016</v>
      </c>
      <c r="BE43" t="str">
        <f ca="1" t="shared" si="43"/>
        <v>10150.438</v>
      </c>
      <c r="BF43" t="str">
        <f ca="1" t="shared" si="43"/>
        <v>11616.614</v>
      </c>
      <c r="BG43" t="str">
        <f ca="1" t="shared" si="43"/>
        <v>11467.583</v>
      </c>
      <c r="BH43" t="str">
        <f ca="1" t="shared" si="43"/>
        <v>9442.175</v>
      </c>
      <c r="BI43" t="str">
        <f ca="1" t="shared" si="43"/>
        <v>12825.112</v>
      </c>
      <c r="BJ43" t="str">
        <f aca="true" ca="1" t="shared" si="44" ref="BB43:BJ58">+TEXT($AZ43+(RAND()-0.5)*$AX43,"0.000")</f>
        <v>9569.094</v>
      </c>
      <c r="BK43" t="s">
        <v>126</v>
      </c>
      <c r="BL43">
        <f t="shared" si="33"/>
        <v>9669</v>
      </c>
      <c r="BM43" t="str">
        <f ca="1" t="shared" si="4"/>
        <v>7750.738</v>
      </c>
      <c r="BN43" t="str">
        <f ca="1">+TEXT($BL43+(RAND()-0.5)*$AX43,"0.000")</f>
        <v>7728.363</v>
      </c>
      <c r="BO43" t="str">
        <f ca="1">+TEXT($BL43+(RAND()-0.5)*$AX43,"0.000")</f>
        <v>9634.747</v>
      </c>
      <c r="BP43" t="str">
        <f aca="true" ca="1" t="shared" si="45" ref="BN43:BV58">+TEXT($BL43+(RAND()-0.5)*$AX43,"0.000")</f>
        <v>11457.698</v>
      </c>
      <c r="BQ43" t="str">
        <f ca="1" t="shared" si="45"/>
        <v>11236.320</v>
      </c>
      <c r="BR43" t="str">
        <f ca="1" t="shared" si="45"/>
        <v>8709.888</v>
      </c>
      <c r="BS43" t="str">
        <f ca="1" t="shared" si="45"/>
        <v>9743.803</v>
      </c>
      <c r="BT43" t="str">
        <f ca="1" t="shared" si="45"/>
        <v>11458.333</v>
      </c>
      <c r="BU43" t="str">
        <f ca="1" t="shared" si="45"/>
        <v>10755.106</v>
      </c>
      <c r="BV43" t="str">
        <f ca="1" t="shared" si="45"/>
        <v>8413.957</v>
      </c>
    </row>
    <row r="44" spans="1:74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7"/>
      <c r="R44" s="12">
        <f aca="true" ca="1" t="shared" si="46" ref="R44:R50">+AW43*($B$4/11)+RAND()*$B$4/11</f>
        <v>61.949418037948824</v>
      </c>
      <c r="S44" s="17" t="str">
        <f t="shared" si="7"/>
        <v>Forecast Time: 62  Index A forecast =   12154.151</v>
      </c>
      <c r="T44" s="17" t="str">
        <f t="shared" si="8"/>
        <v>Forecast Time: 62  Index A forecast =   12730.705</v>
      </c>
      <c r="U44" s="17" t="str">
        <f t="shared" si="9"/>
        <v>Forecast Time: 62  Index A forecast =   12619.041</v>
      </c>
      <c r="V44" s="17" t="str">
        <f t="shared" si="10"/>
        <v>Forecast Time: 62  Index A forecast =   11135.718</v>
      </c>
      <c r="W44" s="17" t="str">
        <f t="shared" si="11"/>
        <v>Forecast Time: 62  Index A forecast =   11983.185</v>
      </c>
      <c r="X44" s="17" t="str">
        <f t="shared" si="12"/>
        <v>Forecast Time: 62  Index A forecast =   10868.046</v>
      </c>
      <c r="Y44" s="17" t="str">
        <f t="shared" si="13"/>
        <v>Forecast Time: 62  Index A forecast =   11246.976</v>
      </c>
      <c r="Z44" s="17" t="str">
        <f t="shared" si="14"/>
        <v>Forecast Time: 62  Index A forecast =   12432.100</v>
      </c>
      <c r="AA44" s="17" t="str">
        <f t="shared" si="15"/>
        <v>Forecast Time: 62  Index A forecast =   11761.839</v>
      </c>
      <c r="AB44" s="17" t="str">
        <f t="shared" si="16"/>
        <v>Forecast Time: 62  Index A forecast =   11775.720</v>
      </c>
      <c r="AC44" s="17" t="str">
        <f t="shared" si="17"/>
        <v>Forecast Time: 62  Index B forecast =   8831.526</v>
      </c>
      <c r="AD44" s="17" t="str">
        <f t="shared" si="18"/>
        <v>Forecast Time: 62  Index B forecast =   7930.477</v>
      </c>
      <c r="AE44" s="17" t="str">
        <f t="shared" si="19"/>
        <v>Forecast Time: 62  Index B forecast =   9322.659</v>
      </c>
      <c r="AF44" s="17" t="str">
        <f t="shared" si="20"/>
        <v>Forecast Time: 62  Index B forecast =   10578.525</v>
      </c>
      <c r="AG44" s="17" t="str">
        <f t="shared" si="21"/>
        <v>Forecast Time: 62  Index B forecast =   7923.746</v>
      </c>
      <c r="AH44" s="17" t="str">
        <f t="shared" si="22"/>
        <v>Forecast Time: 62  Index B forecast =   11330.545</v>
      </c>
      <c r="AI44" s="17" t="str">
        <f t="shared" si="23"/>
        <v>Forecast Time: 62  Index B forecast =   8343.452</v>
      </c>
      <c r="AJ44" s="17" t="str">
        <f t="shared" si="24"/>
        <v>Forecast Time: 62  Index B forecast =   9980.792</v>
      </c>
      <c r="AK44" s="17" t="str">
        <f t="shared" si="25"/>
        <v>Forecast Time: 62  Index B forecast =   8992.631</v>
      </c>
      <c r="AL44" s="17" t="str">
        <f t="shared" si="26"/>
        <v>Forecast Time: 62  Index B forecast =   10980.789</v>
      </c>
      <c r="AS44" t="str">
        <f t="shared" si="41"/>
        <v>Forecast Time: 62  Index A forecast =   12154.151</v>
      </c>
      <c r="AT44" t="s">
        <v>123</v>
      </c>
      <c r="AU44" t="str">
        <f t="shared" si="42"/>
        <v>62</v>
      </c>
      <c r="AV44" t="s">
        <v>125</v>
      </c>
      <c r="AW44">
        <v>3</v>
      </c>
      <c r="AX44">
        <f t="shared" si="37"/>
        <v>3500</v>
      </c>
      <c r="AZ44">
        <f t="shared" si="32"/>
        <v>11126</v>
      </c>
      <c r="BA44" t="str">
        <f ca="1" t="shared" si="2"/>
        <v>12154.151</v>
      </c>
      <c r="BB44" t="str">
        <f ca="1" t="shared" si="44"/>
        <v>12730.705</v>
      </c>
      <c r="BC44" t="str">
        <f ca="1" t="shared" si="44"/>
        <v>12619.041</v>
      </c>
      <c r="BD44" t="str">
        <f ca="1" t="shared" si="44"/>
        <v>11135.718</v>
      </c>
      <c r="BE44" t="str">
        <f ca="1" t="shared" si="44"/>
        <v>11983.185</v>
      </c>
      <c r="BF44" t="str">
        <f ca="1" t="shared" si="44"/>
        <v>10868.046</v>
      </c>
      <c r="BG44" t="str">
        <f ca="1" t="shared" si="44"/>
        <v>11246.976</v>
      </c>
      <c r="BH44" t="str">
        <f ca="1" t="shared" si="44"/>
        <v>12432.100</v>
      </c>
      <c r="BI44" t="str">
        <f ca="1" t="shared" si="44"/>
        <v>11761.839</v>
      </c>
      <c r="BJ44" t="str">
        <f ca="1" t="shared" si="44"/>
        <v>11775.720</v>
      </c>
      <c r="BK44" t="s">
        <v>126</v>
      </c>
      <c r="BL44">
        <f t="shared" si="33"/>
        <v>9669</v>
      </c>
      <c r="BM44" t="str">
        <f ca="1" t="shared" si="4"/>
        <v>8831.526</v>
      </c>
      <c r="BN44" t="str">
        <f ca="1" t="shared" si="45"/>
        <v>7930.477</v>
      </c>
      <c r="BO44" t="str">
        <f ca="1" t="shared" si="45"/>
        <v>9322.659</v>
      </c>
      <c r="BP44" t="str">
        <f ca="1" t="shared" si="45"/>
        <v>10578.525</v>
      </c>
      <c r="BQ44" t="str">
        <f ca="1" t="shared" si="45"/>
        <v>7923.746</v>
      </c>
      <c r="BR44" t="str">
        <f ca="1" t="shared" si="45"/>
        <v>11330.545</v>
      </c>
      <c r="BS44" t="str">
        <f ca="1" t="shared" si="45"/>
        <v>8343.452</v>
      </c>
      <c r="BT44" t="str">
        <f ca="1" t="shared" si="45"/>
        <v>9980.792</v>
      </c>
      <c r="BU44" t="str">
        <f ca="1" t="shared" si="45"/>
        <v>8992.631</v>
      </c>
      <c r="BV44" t="str">
        <f ca="1" t="shared" si="45"/>
        <v>10980.789</v>
      </c>
    </row>
    <row r="45" spans="17:74" ht="11.25">
      <c r="Q45" s="17"/>
      <c r="R45" s="12">
        <f ca="1" t="shared" si="46"/>
        <v>99.3774641225362</v>
      </c>
      <c r="S45" s="17" t="str">
        <f t="shared" si="7"/>
        <v>Forecast Time: 99  Index A forecast =   9941.203</v>
      </c>
      <c r="T45" s="17" t="str">
        <f t="shared" si="8"/>
        <v>Forecast Time: 99  Index A forecast =   12157.349</v>
      </c>
      <c r="U45" s="17" t="str">
        <f t="shared" si="9"/>
        <v>Forecast Time: 99  Index A forecast =   12327.607</v>
      </c>
      <c r="V45" s="17" t="str">
        <f t="shared" si="10"/>
        <v>Forecast Time: 99  Index A forecast =   10438.948</v>
      </c>
      <c r="W45" s="17" t="str">
        <f t="shared" si="11"/>
        <v>Forecast Time: 99  Index A forecast =   9779.065</v>
      </c>
      <c r="X45" s="17" t="str">
        <f t="shared" si="12"/>
        <v>Forecast Time: 99  Index A forecast =   12597.480</v>
      </c>
      <c r="Y45" s="17" t="str">
        <f t="shared" si="13"/>
        <v>Forecast Time: 99  Index A forecast =   11675.888</v>
      </c>
      <c r="Z45" s="17" t="str">
        <f t="shared" si="14"/>
        <v>Forecast Time: 99  Index A forecast =   11464.941</v>
      </c>
      <c r="AA45" s="17" t="str">
        <f t="shared" si="15"/>
        <v>Forecast Time: 99  Index A forecast =   11884.404</v>
      </c>
      <c r="AB45" s="17" t="str">
        <f t="shared" si="16"/>
        <v>Forecast Time: 99  Index A forecast =   10652.720</v>
      </c>
      <c r="AC45" s="17" t="str">
        <f t="shared" si="17"/>
        <v>Forecast Time: 99  Index B forecast =   10299.287</v>
      </c>
      <c r="AD45" s="17" t="str">
        <f t="shared" si="18"/>
        <v>Forecast Time: 99  Index B forecast =   9192.059</v>
      </c>
      <c r="AE45" s="17" t="str">
        <f t="shared" si="19"/>
        <v>Forecast Time: 99  Index B forecast =   9710.041</v>
      </c>
      <c r="AF45" s="17" t="str">
        <f t="shared" si="20"/>
        <v>Forecast Time: 99  Index B forecast =   8924.020</v>
      </c>
      <c r="AG45" s="17" t="str">
        <f t="shared" si="21"/>
        <v>Forecast Time: 99  Index B forecast =   8366.761</v>
      </c>
      <c r="AH45" s="17" t="str">
        <f t="shared" si="22"/>
        <v>Forecast Time: 99  Index B forecast =   10838.985</v>
      </c>
      <c r="AI45" s="17" t="str">
        <f t="shared" si="23"/>
        <v>Forecast Time: 99  Index B forecast =   9087.338</v>
      </c>
      <c r="AJ45" s="17" t="str">
        <f t="shared" si="24"/>
        <v>Forecast Time: 99  Index B forecast =   10214.719</v>
      </c>
      <c r="AK45" s="17" t="str">
        <f t="shared" si="25"/>
        <v>Forecast Time: 99  Index B forecast =   8742.546</v>
      </c>
      <c r="AL45" s="17" t="str">
        <f t="shared" si="26"/>
        <v>Forecast Time: 99  Index B forecast =   8463.687</v>
      </c>
      <c r="AS45" t="str">
        <f t="shared" si="41"/>
        <v>Forecast Time: 99  Index A forecast =   9941.203</v>
      </c>
      <c r="AT45" t="s">
        <v>123</v>
      </c>
      <c r="AU45" t="str">
        <f t="shared" si="42"/>
        <v>99</v>
      </c>
      <c r="AV45" t="s">
        <v>125</v>
      </c>
      <c r="AW45">
        <v>4</v>
      </c>
      <c r="AX45">
        <f t="shared" si="37"/>
        <v>3000</v>
      </c>
      <c r="AZ45">
        <f t="shared" si="32"/>
        <v>11126</v>
      </c>
      <c r="BA45" t="str">
        <f ca="1" t="shared" si="2"/>
        <v>9941.203</v>
      </c>
      <c r="BB45" t="str">
        <f ca="1" t="shared" si="44"/>
        <v>12157.349</v>
      </c>
      <c r="BC45" t="str">
        <f ca="1" t="shared" si="44"/>
        <v>12327.607</v>
      </c>
      <c r="BD45" t="str">
        <f ca="1" t="shared" si="44"/>
        <v>10438.948</v>
      </c>
      <c r="BE45" t="str">
        <f ca="1" t="shared" si="44"/>
        <v>9779.065</v>
      </c>
      <c r="BF45" t="str">
        <f ca="1" t="shared" si="44"/>
        <v>12597.480</v>
      </c>
      <c r="BG45" t="str">
        <f ca="1" t="shared" si="44"/>
        <v>11675.888</v>
      </c>
      <c r="BH45" t="str">
        <f ca="1" t="shared" si="44"/>
        <v>11464.941</v>
      </c>
      <c r="BI45" t="str">
        <f ca="1" t="shared" si="44"/>
        <v>11884.404</v>
      </c>
      <c r="BJ45" t="str">
        <f ca="1" t="shared" si="44"/>
        <v>10652.720</v>
      </c>
      <c r="BK45" t="s">
        <v>126</v>
      </c>
      <c r="BL45">
        <f t="shared" si="33"/>
        <v>9669</v>
      </c>
      <c r="BM45" t="str">
        <f ca="1" t="shared" si="4"/>
        <v>10299.287</v>
      </c>
      <c r="BN45" t="str">
        <f ca="1" t="shared" si="45"/>
        <v>9192.059</v>
      </c>
      <c r="BO45" t="str">
        <f ca="1" t="shared" si="45"/>
        <v>9710.041</v>
      </c>
      <c r="BP45" t="str">
        <f ca="1" t="shared" si="45"/>
        <v>8924.020</v>
      </c>
      <c r="BQ45" t="str">
        <f ca="1" t="shared" si="45"/>
        <v>8366.761</v>
      </c>
      <c r="BR45" t="str">
        <f ca="1" t="shared" si="45"/>
        <v>10838.985</v>
      </c>
      <c r="BS45" t="str">
        <f ca="1" t="shared" si="45"/>
        <v>9087.338</v>
      </c>
      <c r="BT45" t="str">
        <f ca="1" t="shared" si="45"/>
        <v>10214.719</v>
      </c>
      <c r="BU45" t="str">
        <f ca="1" t="shared" si="45"/>
        <v>8742.546</v>
      </c>
      <c r="BV45" t="str">
        <f ca="1" t="shared" si="45"/>
        <v>8463.687</v>
      </c>
    </row>
    <row r="46" spans="17:74" ht="11.25">
      <c r="Q46" s="17"/>
      <c r="R46" s="12">
        <f ca="1" t="shared" si="46"/>
        <v>128.43271790499213</v>
      </c>
      <c r="S46" s="17" t="str">
        <f t="shared" si="7"/>
        <v>Forecast Time: 128  Index A forecast =   12249.734</v>
      </c>
      <c r="T46" s="17" t="str">
        <f t="shared" si="8"/>
        <v>Forecast Time: 128  Index A forecast =   10956.242</v>
      </c>
      <c r="U46" s="17" t="str">
        <f t="shared" si="9"/>
        <v>Forecast Time: 128  Index A forecast =   10319.124</v>
      </c>
      <c r="V46" s="17" t="str">
        <f t="shared" si="10"/>
        <v>Forecast Time: 128  Index A forecast =   10974.579</v>
      </c>
      <c r="W46" s="17" t="str">
        <f t="shared" si="11"/>
        <v>Forecast Time: 128  Index A forecast =   10073.052</v>
      </c>
      <c r="X46" s="17" t="str">
        <f t="shared" si="12"/>
        <v>Forecast Time: 128  Index A forecast =   10209.390</v>
      </c>
      <c r="Y46" s="17" t="str">
        <f t="shared" si="13"/>
        <v>Forecast Time: 128  Index A forecast =   11097.961</v>
      </c>
      <c r="Z46" s="17" t="str">
        <f t="shared" si="14"/>
        <v>Forecast Time: 128  Index A forecast =   12262.243</v>
      </c>
      <c r="AA46" s="17" t="str">
        <f t="shared" si="15"/>
        <v>Forecast Time: 128  Index A forecast =   10132.032</v>
      </c>
      <c r="AB46" s="17" t="str">
        <f t="shared" si="16"/>
        <v>Forecast Time: 128  Index A forecast =   11716.778</v>
      </c>
      <c r="AC46" s="17" t="str">
        <f t="shared" si="17"/>
        <v>Forecast Time: 128  Index B forecast =   9449.345</v>
      </c>
      <c r="AD46" s="17" t="str">
        <f t="shared" si="18"/>
        <v>Forecast Time: 128  Index B forecast =   9452.020</v>
      </c>
      <c r="AE46" s="17" t="str">
        <f t="shared" si="19"/>
        <v>Forecast Time: 128  Index B forecast =   9240.736</v>
      </c>
      <c r="AF46" s="17" t="str">
        <f t="shared" si="20"/>
        <v>Forecast Time: 128  Index B forecast =   10069.130</v>
      </c>
      <c r="AG46" s="17" t="str">
        <f t="shared" si="21"/>
        <v>Forecast Time: 128  Index B forecast =   10204.617</v>
      </c>
      <c r="AH46" s="17" t="str">
        <f t="shared" si="22"/>
        <v>Forecast Time: 128  Index B forecast =   9582.698</v>
      </c>
      <c r="AI46" s="17" t="str">
        <f t="shared" si="23"/>
        <v>Forecast Time: 128  Index B forecast =   10579.580</v>
      </c>
      <c r="AJ46" s="17" t="str">
        <f t="shared" si="24"/>
        <v>Forecast Time: 128  Index B forecast =   10632.936</v>
      </c>
      <c r="AK46" s="17" t="str">
        <f t="shared" si="25"/>
        <v>Forecast Time: 128  Index B forecast =   10689.745</v>
      </c>
      <c r="AL46" s="17" t="str">
        <f t="shared" si="26"/>
        <v>Forecast Time: 128  Index B forecast =   9546.136</v>
      </c>
      <c r="AS46" t="str">
        <f t="shared" si="41"/>
        <v>Forecast Time: 128  Index A forecast =   12249.734</v>
      </c>
      <c r="AT46" t="s">
        <v>123</v>
      </c>
      <c r="AU46" t="str">
        <f t="shared" si="42"/>
        <v>128</v>
      </c>
      <c r="AV46" t="s">
        <v>125</v>
      </c>
      <c r="AW46">
        <v>5</v>
      </c>
      <c r="AX46">
        <f t="shared" si="37"/>
        <v>2500</v>
      </c>
      <c r="AZ46">
        <f t="shared" si="32"/>
        <v>11126</v>
      </c>
      <c r="BA46" t="str">
        <f ca="1" t="shared" si="2"/>
        <v>12249.734</v>
      </c>
      <c r="BB46" t="str">
        <f ca="1" t="shared" si="44"/>
        <v>10956.242</v>
      </c>
      <c r="BC46" t="str">
        <f ca="1" t="shared" si="44"/>
        <v>10319.124</v>
      </c>
      <c r="BD46" t="str">
        <f ca="1" t="shared" si="44"/>
        <v>10974.579</v>
      </c>
      <c r="BE46" t="str">
        <f ca="1" t="shared" si="44"/>
        <v>10073.052</v>
      </c>
      <c r="BF46" t="str">
        <f ca="1" t="shared" si="44"/>
        <v>10209.390</v>
      </c>
      <c r="BG46" t="str">
        <f ca="1" t="shared" si="44"/>
        <v>11097.961</v>
      </c>
      <c r="BH46" t="str">
        <f ca="1" t="shared" si="44"/>
        <v>12262.243</v>
      </c>
      <c r="BI46" t="str">
        <f ca="1" t="shared" si="44"/>
        <v>10132.032</v>
      </c>
      <c r="BJ46" t="str">
        <f ca="1" t="shared" si="44"/>
        <v>11716.778</v>
      </c>
      <c r="BK46" t="s">
        <v>126</v>
      </c>
      <c r="BL46">
        <f t="shared" si="33"/>
        <v>9669</v>
      </c>
      <c r="BM46" t="str">
        <f ca="1" t="shared" si="4"/>
        <v>9449.345</v>
      </c>
      <c r="BN46" t="str">
        <f ca="1" t="shared" si="45"/>
        <v>9452.020</v>
      </c>
      <c r="BO46" t="str">
        <f ca="1" t="shared" si="45"/>
        <v>9240.736</v>
      </c>
      <c r="BP46" t="str">
        <f ca="1" t="shared" si="45"/>
        <v>10069.130</v>
      </c>
      <c r="BQ46" t="str">
        <f ca="1" t="shared" si="45"/>
        <v>10204.617</v>
      </c>
      <c r="BR46" t="str">
        <f ca="1" t="shared" si="45"/>
        <v>9582.698</v>
      </c>
      <c r="BS46" t="str">
        <f ca="1" t="shared" si="45"/>
        <v>10579.580</v>
      </c>
      <c r="BT46" t="str">
        <f ca="1" t="shared" si="45"/>
        <v>10632.936</v>
      </c>
      <c r="BU46" t="str">
        <f ca="1" t="shared" si="45"/>
        <v>10689.745</v>
      </c>
      <c r="BV46" t="str">
        <f ca="1" t="shared" si="45"/>
        <v>9546.136</v>
      </c>
    </row>
    <row r="47" spans="17:74" ht="11.25">
      <c r="Q47" s="17"/>
      <c r="R47" s="12">
        <f ca="1" t="shared" si="46"/>
        <v>144.81199314579158</v>
      </c>
      <c r="S47" s="17" t="str">
        <f t="shared" si="7"/>
        <v>Forecast Time: 145  Index A forecast =   12045.645</v>
      </c>
      <c r="T47" s="17" t="str">
        <f t="shared" si="8"/>
        <v>Forecast Time: 145  Index A forecast =   11962.677</v>
      </c>
      <c r="U47" s="17" t="str">
        <f t="shared" si="9"/>
        <v>Forecast Time: 145  Index A forecast =   10639.979</v>
      </c>
      <c r="V47" s="17" t="str">
        <f t="shared" si="10"/>
        <v>Forecast Time: 145  Index A forecast =   11419.106</v>
      </c>
      <c r="W47" s="17" t="str">
        <f t="shared" si="11"/>
        <v>Forecast Time: 145  Index A forecast =   10474.352</v>
      </c>
      <c r="X47" s="17" t="str">
        <f t="shared" si="12"/>
        <v>Forecast Time: 145  Index A forecast =   10192.690</v>
      </c>
      <c r="Y47" s="17" t="str">
        <f t="shared" si="13"/>
        <v>Forecast Time: 145  Index A forecast =   11871.553</v>
      </c>
      <c r="Z47" s="17" t="str">
        <f t="shared" si="14"/>
        <v>Forecast Time: 145  Index A forecast =   11348.145</v>
      </c>
      <c r="AA47" s="17" t="str">
        <f t="shared" si="15"/>
        <v>Forecast Time: 145  Index A forecast =   11044.322</v>
      </c>
      <c r="AB47" s="17" t="str">
        <f t="shared" si="16"/>
        <v>Forecast Time: 145  Index A forecast =   12038.071</v>
      </c>
      <c r="AC47" s="17" t="str">
        <f t="shared" si="17"/>
        <v>Forecast Time: 145  Index B forecast =   9445.204</v>
      </c>
      <c r="AD47" s="17" t="str">
        <f t="shared" si="18"/>
        <v>Forecast Time: 145  Index B forecast =   10315.604</v>
      </c>
      <c r="AE47" s="17" t="str">
        <f t="shared" si="19"/>
        <v>Forecast Time: 145  Index B forecast =   10627.529</v>
      </c>
      <c r="AF47" s="17" t="str">
        <f t="shared" si="20"/>
        <v>Forecast Time: 145  Index B forecast =   9497.997</v>
      </c>
      <c r="AG47" s="17" t="str">
        <f t="shared" si="21"/>
        <v>Forecast Time: 145  Index B forecast =   9676.640</v>
      </c>
      <c r="AH47" s="17" t="str">
        <f t="shared" si="22"/>
        <v>Forecast Time: 145  Index B forecast =   10135.203</v>
      </c>
      <c r="AI47" s="17" t="str">
        <f t="shared" si="23"/>
        <v>Forecast Time: 145  Index B forecast =   10194.182</v>
      </c>
      <c r="AJ47" s="17" t="str">
        <f t="shared" si="24"/>
        <v>Forecast Time: 145  Index B forecast =   10492.720</v>
      </c>
      <c r="AK47" s="17" t="str">
        <f t="shared" si="25"/>
        <v>Forecast Time: 145  Index B forecast =   9962.791</v>
      </c>
      <c r="AL47" s="17" t="str">
        <f t="shared" si="26"/>
        <v>Forecast Time: 145  Index B forecast =   9174.583</v>
      </c>
      <c r="AS47" t="str">
        <f t="shared" si="41"/>
        <v>Forecast Time: 145  Index A forecast =   12045.645</v>
      </c>
      <c r="AT47" t="s">
        <v>123</v>
      </c>
      <c r="AU47" t="str">
        <f t="shared" si="42"/>
        <v>145</v>
      </c>
      <c r="AV47" t="s">
        <v>125</v>
      </c>
      <c r="AW47">
        <v>6</v>
      </c>
      <c r="AX47">
        <f t="shared" si="37"/>
        <v>2000</v>
      </c>
      <c r="AZ47">
        <f t="shared" si="32"/>
        <v>11126</v>
      </c>
      <c r="BA47" t="str">
        <f ca="1" t="shared" si="2"/>
        <v>12045.645</v>
      </c>
      <c r="BB47" t="str">
        <f ca="1" t="shared" si="44"/>
        <v>11962.677</v>
      </c>
      <c r="BC47" t="str">
        <f ca="1" t="shared" si="44"/>
        <v>10639.979</v>
      </c>
      <c r="BD47" t="str">
        <f ca="1" t="shared" si="44"/>
        <v>11419.106</v>
      </c>
      <c r="BE47" t="str">
        <f ca="1" t="shared" si="44"/>
        <v>10474.352</v>
      </c>
      <c r="BF47" t="str">
        <f ca="1" t="shared" si="44"/>
        <v>10192.690</v>
      </c>
      <c r="BG47" t="str">
        <f ca="1" t="shared" si="44"/>
        <v>11871.553</v>
      </c>
      <c r="BH47" t="str">
        <f ca="1" t="shared" si="44"/>
        <v>11348.145</v>
      </c>
      <c r="BI47" t="str">
        <f ca="1" t="shared" si="44"/>
        <v>11044.322</v>
      </c>
      <c r="BJ47" t="str">
        <f ca="1" t="shared" si="44"/>
        <v>12038.071</v>
      </c>
      <c r="BK47" t="s">
        <v>126</v>
      </c>
      <c r="BL47">
        <f t="shared" si="33"/>
        <v>9669</v>
      </c>
      <c r="BM47" t="str">
        <f ca="1" t="shared" si="4"/>
        <v>9445.204</v>
      </c>
      <c r="BN47" t="str">
        <f ca="1" t="shared" si="45"/>
        <v>10315.604</v>
      </c>
      <c r="BO47" t="str">
        <f ca="1" t="shared" si="45"/>
        <v>10627.529</v>
      </c>
      <c r="BP47" t="str">
        <f ca="1" t="shared" si="45"/>
        <v>9497.997</v>
      </c>
      <c r="BQ47" t="str">
        <f ca="1" t="shared" si="45"/>
        <v>9676.640</v>
      </c>
      <c r="BR47" t="str">
        <f ca="1" t="shared" si="45"/>
        <v>10135.203</v>
      </c>
      <c r="BS47" t="str">
        <f ca="1" t="shared" si="45"/>
        <v>10194.182</v>
      </c>
      <c r="BT47" t="str">
        <f ca="1" t="shared" si="45"/>
        <v>10492.720</v>
      </c>
      <c r="BU47" t="str">
        <f ca="1" t="shared" si="45"/>
        <v>9962.791</v>
      </c>
      <c r="BV47" t="str">
        <f ca="1" t="shared" si="45"/>
        <v>9174.583</v>
      </c>
    </row>
    <row r="48" spans="17:74" ht="11.25">
      <c r="Q48" s="17"/>
      <c r="R48" s="12">
        <f ca="1" t="shared" si="46"/>
        <v>173.81905333103234</v>
      </c>
      <c r="S48" s="17" t="str">
        <f t="shared" si="7"/>
        <v>Forecast Time: 174  Index A forecast =   10758.122</v>
      </c>
      <c r="T48" s="17" t="str">
        <f t="shared" si="8"/>
        <v>Forecast Time: 174  Index A forecast =   10957.349</v>
      </c>
      <c r="U48" s="17" t="str">
        <f t="shared" si="9"/>
        <v>Forecast Time: 174  Index A forecast =   10717.687</v>
      </c>
      <c r="V48" s="17" t="str">
        <f t="shared" si="10"/>
        <v>Forecast Time: 174  Index A forecast =   11067.664</v>
      </c>
      <c r="W48" s="17" t="str">
        <f t="shared" si="11"/>
        <v>Forecast Time: 174  Index A forecast =   11551.800</v>
      </c>
      <c r="X48" s="17" t="str">
        <f t="shared" si="12"/>
        <v>Forecast Time: 174  Index A forecast =   10757.825</v>
      </c>
      <c r="Y48" s="17" t="str">
        <f t="shared" si="13"/>
        <v>Forecast Time: 174  Index A forecast =   11118.149</v>
      </c>
      <c r="Z48" s="17" t="str">
        <f t="shared" si="14"/>
        <v>Forecast Time: 174  Index A forecast =   10887.944</v>
      </c>
      <c r="AA48" s="17" t="str">
        <f t="shared" si="15"/>
        <v>Forecast Time: 174  Index A forecast =   10663.472</v>
      </c>
      <c r="AB48" s="17" t="str">
        <f t="shared" si="16"/>
        <v>Forecast Time: 174  Index A forecast =   11678.670</v>
      </c>
      <c r="AC48" s="17" t="str">
        <f t="shared" si="17"/>
        <v>Forecast Time: 174  Index B forecast =   9928.939</v>
      </c>
      <c r="AD48" s="17" t="str">
        <f t="shared" si="18"/>
        <v>Forecast Time: 174  Index B forecast =   9400.159</v>
      </c>
      <c r="AE48" s="17" t="str">
        <f t="shared" si="19"/>
        <v>Forecast Time: 174  Index B forecast =   9487.104</v>
      </c>
      <c r="AF48" s="17" t="str">
        <f t="shared" si="20"/>
        <v>Forecast Time: 174  Index B forecast =   10059.201</v>
      </c>
      <c r="AG48" s="17" t="str">
        <f t="shared" si="21"/>
        <v>Forecast Time: 174  Index B forecast =   9148.890</v>
      </c>
      <c r="AH48" s="17" t="str">
        <f t="shared" si="22"/>
        <v>Forecast Time: 174  Index B forecast =   9528.119</v>
      </c>
      <c r="AI48" s="17" t="str">
        <f t="shared" si="23"/>
        <v>Forecast Time: 174  Index B forecast =   9871.438</v>
      </c>
      <c r="AJ48" s="17" t="str">
        <f t="shared" si="24"/>
        <v>Forecast Time: 174  Index B forecast =   9972.322</v>
      </c>
      <c r="AK48" s="17" t="str">
        <f t="shared" si="25"/>
        <v>Forecast Time: 174  Index B forecast =   10002.686</v>
      </c>
      <c r="AL48" s="17" t="str">
        <f t="shared" si="26"/>
        <v>Forecast Time: 174  Index B forecast =   10114.812</v>
      </c>
      <c r="AS48" t="str">
        <f t="shared" si="41"/>
        <v>Forecast Time: 174  Index A forecast =   10758.122</v>
      </c>
      <c r="AT48" t="s">
        <v>123</v>
      </c>
      <c r="AU48" t="str">
        <f t="shared" si="42"/>
        <v>174</v>
      </c>
      <c r="AV48" t="s">
        <v>125</v>
      </c>
      <c r="AW48">
        <v>7</v>
      </c>
      <c r="AX48">
        <f t="shared" si="37"/>
        <v>1500</v>
      </c>
      <c r="AZ48">
        <f t="shared" si="32"/>
        <v>11126</v>
      </c>
      <c r="BA48" t="str">
        <f ca="1" t="shared" si="2"/>
        <v>10758.122</v>
      </c>
      <c r="BB48" t="str">
        <f ca="1" t="shared" si="44"/>
        <v>10957.349</v>
      </c>
      <c r="BC48" t="str">
        <f ca="1" t="shared" si="44"/>
        <v>10717.687</v>
      </c>
      <c r="BD48" t="str">
        <f ca="1" t="shared" si="44"/>
        <v>11067.664</v>
      </c>
      <c r="BE48" t="str">
        <f ca="1" t="shared" si="44"/>
        <v>11551.800</v>
      </c>
      <c r="BF48" t="str">
        <f ca="1" t="shared" si="44"/>
        <v>10757.825</v>
      </c>
      <c r="BG48" t="str">
        <f ca="1" t="shared" si="44"/>
        <v>11118.149</v>
      </c>
      <c r="BH48" t="str">
        <f ca="1" t="shared" si="44"/>
        <v>10887.944</v>
      </c>
      <c r="BI48" t="str">
        <f ca="1" t="shared" si="44"/>
        <v>10663.472</v>
      </c>
      <c r="BJ48" t="str">
        <f ca="1" t="shared" si="44"/>
        <v>11678.670</v>
      </c>
      <c r="BK48" t="s">
        <v>126</v>
      </c>
      <c r="BL48">
        <f t="shared" si="33"/>
        <v>9669</v>
      </c>
      <c r="BM48" t="str">
        <f ca="1" t="shared" si="4"/>
        <v>9928.939</v>
      </c>
      <c r="BN48" t="str">
        <f ca="1" t="shared" si="45"/>
        <v>9400.159</v>
      </c>
      <c r="BO48" t="str">
        <f ca="1" t="shared" si="45"/>
        <v>9487.104</v>
      </c>
      <c r="BP48" t="str">
        <f ca="1" t="shared" si="45"/>
        <v>10059.201</v>
      </c>
      <c r="BQ48" t="str">
        <f ca="1" t="shared" si="45"/>
        <v>9148.890</v>
      </c>
      <c r="BR48" t="str">
        <f ca="1" t="shared" si="45"/>
        <v>9528.119</v>
      </c>
      <c r="BS48" t="str">
        <f ca="1" t="shared" si="45"/>
        <v>9871.438</v>
      </c>
      <c r="BT48" t="str">
        <f ca="1" t="shared" si="45"/>
        <v>9972.322</v>
      </c>
      <c r="BU48" t="str">
        <f ca="1" t="shared" si="45"/>
        <v>10002.686</v>
      </c>
      <c r="BV48" t="str">
        <f ca="1" t="shared" si="45"/>
        <v>10114.812</v>
      </c>
    </row>
    <row r="49" spans="17:74" ht="11.25">
      <c r="Q49" s="17"/>
      <c r="R49" s="12">
        <f ca="1" t="shared" si="46"/>
        <v>203.84873743412385</v>
      </c>
      <c r="S49" s="17" t="str">
        <f t="shared" si="7"/>
        <v>Forecast Time: 204  Index A forecast =   10788.696</v>
      </c>
      <c r="T49" s="17" t="str">
        <f t="shared" si="8"/>
        <v>Forecast Time: 204  Index A forecast =   11461.904</v>
      </c>
      <c r="U49" s="17" t="str">
        <f t="shared" si="9"/>
        <v>Forecast Time: 204  Index A forecast =   11131.706</v>
      </c>
      <c r="V49" s="17" t="str">
        <f t="shared" si="10"/>
        <v>Forecast Time: 204  Index A forecast =   11570.952</v>
      </c>
      <c r="W49" s="17" t="str">
        <f t="shared" si="11"/>
        <v>Forecast Time: 204  Index A forecast =   10676.489</v>
      </c>
      <c r="X49" s="17" t="str">
        <f t="shared" si="12"/>
        <v>Forecast Time: 204  Index A forecast =   11262.454</v>
      </c>
      <c r="Y49" s="17" t="str">
        <f t="shared" si="13"/>
        <v>Forecast Time: 204  Index A forecast =   11197.122</v>
      </c>
      <c r="Z49" s="17" t="str">
        <f t="shared" si="14"/>
        <v>Forecast Time: 204  Index A forecast =   10644.970</v>
      </c>
      <c r="AA49" s="17" t="str">
        <f t="shared" si="15"/>
        <v>Forecast Time: 204  Index A forecast =   11156.565</v>
      </c>
      <c r="AB49" s="17" t="str">
        <f t="shared" si="16"/>
        <v>Forecast Time: 204  Index A forecast =   11396.886</v>
      </c>
      <c r="AC49" s="17" t="str">
        <f t="shared" si="17"/>
        <v>Forecast Time: 204  Index B forecast =   9309.325</v>
      </c>
      <c r="AD49" s="17" t="str">
        <f t="shared" si="18"/>
        <v>Forecast Time: 204  Index B forecast =   9830.305</v>
      </c>
      <c r="AE49" s="17" t="str">
        <f t="shared" si="19"/>
        <v>Forecast Time: 204  Index B forecast =   10106.991</v>
      </c>
      <c r="AF49" s="17" t="str">
        <f t="shared" si="20"/>
        <v>Forecast Time: 204  Index B forecast =   9324.431</v>
      </c>
      <c r="AG49" s="17" t="str">
        <f t="shared" si="21"/>
        <v>Forecast Time: 204  Index B forecast =   9565.225</v>
      </c>
      <c r="AH49" s="17" t="str">
        <f t="shared" si="22"/>
        <v>Forecast Time: 204  Index B forecast =   9702.782</v>
      </c>
      <c r="AI49" s="17" t="str">
        <f t="shared" si="23"/>
        <v>Forecast Time: 204  Index B forecast =   9798.945</v>
      </c>
      <c r="AJ49" s="17" t="str">
        <f t="shared" si="24"/>
        <v>Forecast Time: 204  Index B forecast =   9675.417</v>
      </c>
      <c r="AK49" s="17" t="str">
        <f t="shared" si="25"/>
        <v>Forecast Time: 204  Index B forecast =   9250.273</v>
      </c>
      <c r="AL49" s="17" t="str">
        <f t="shared" si="26"/>
        <v>Forecast Time: 204  Index B forecast =   9991.255</v>
      </c>
      <c r="AS49" t="str">
        <f t="shared" si="41"/>
        <v>Forecast Time: 204  Index A forecast =   10788.696</v>
      </c>
      <c r="AT49" t="s">
        <v>123</v>
      </c>
      <c r="AU49" t="str">
        <f t="shared" si="42"/>
        <v>204</v>
      </c>
      <c r="AV49" t="s">
        <v>125</v>
      </c>
      <c r="AW49">
        <v>8</v>
      </c>
      <c r="AX49">
        <f t="shared" si="37"/>
        <v>1000</v>
      </c>
      <c r="AZ49">
        <f t="shared" si="32"/>
        <v>11126</v>
      </c>
      <c r="BA49" t="str">
        <f ca="1" t="shared" si="2"/>
        <v>10788.696</v>
      </c>
      <c r="BB49" t="str">
        <f ca="1" t="shared" si="44"/>
        <v>11461.904</v>
      </c>
      <c r="BC49" t="str">
        <f ca="1" t="shared" si="44"/>
        <v>11131.706</v>
      </c>
      <c r="BD49" t="str">
        <f ca="1" t="shared" si="44"/>
        <v>11570.952</v>
      </c>
      <c r="BE49" t="str">
        <f ca="1" t="shared" si="44"/>
        <v>10676.489</v>
      </c>
      <c r="BF49" t="str">
        <f ca="1" t="shared" si="44"/>
        <v>11262.454</v>
      </c>
      <c r="BG49" t="str">
        <f ca="1" t="shared" si="44"/>
        <v>11197.122</v>
      </c>
      <c r="BH49" t="str">
        <f ca="1" t="shared" si="44"/>
        <v>10644.970</v>
      </c>
      <c r="BI49" t="str">
        <f ca="1" t="shared" si="44"/>
        <v>11156.565</v>
      </c>
      <c r="BJ49" t="str">
        <f ca="1" t="shared" si="44"/>
        <v>11396.886</v>
      </c>
      <c r="BK49" t="s">
        <v>126</v>
      </c>
      <c r="BL49">
        <f t="shared" si="33"/>
        <v>9669</v>
      </c>
      <c r="BM49" t="str">
        <f ca="1" t="shared" si="4"/>
        <v>9309.325</v>
      </c>
      <c r="BN49" t="str">
        <f ca="1" t="shared" si="45"/>
        <v>9830.305</v>
      </c>
      <c r="BO49" t="str">
        <f ca="1" t="shared" si="45"/>
        <v>10106.991</v>
      </c>
      <c r="BP49" t="str">
        <f ca="1" t="shared" si="45"/>
        <v>9324.431</v>
      </c>
      <c r="BQ49" t="str">
        <f ca="1" t="shared" si="45"/>
        <v>9565.225</v>
      </c>
      <c r="BR49" t="str">
        <f ca="1" t="shared" si="45"/>
        <v>9702.782</v>
      </c>
      <c r="BS49" t="str">
        <f ca="1" t="shared" si="45"/>
        <v>9798.945</v>
      </c>
      <c r="BT49" t="str">
        <f ca="1" t="shared" si="45"/>
        <v>9675.417</v>
      </c>
      <c r="BU49" t="str">
        <f ca="1" t="shared" si="45"/>
        <v>9250.273</v>
      </c>
      <c r="BV49" t="str">
        <f ca="1" t="shared" si="45"/>
        <v>9991.255</v>
      </c>
    </row>
    <row r="50" spans="17:74" ht="11.25">
      <c r="Q50" s="17"/>
      <c r="R50" s="12">
        <f ca="1" t="shared" si="46"/>
        <v>227.0227903523715</v>
      </c>
      <c r="S50" s="17" t="str">
        <f t="shared" si="7"/>
        <v>Forecast Time: 227  Index A forecast =   11008.082</v>
      </c>
      <c r="T50" s="17" t="str">
        <f t="shared" si="8"/>
        <v>Forecast Time: 227  Index A forecast =   11130.231</v>
      </c>
      <c r="U50" s="17" t="str">
        <f t="shared" si="9"/>
        <v>Forecast Time: 227  Index A forecast =   11269.509</v>
      </c>
      <c r="V50" s="17" t="str">
        <f t="shared" si="10"/>
        <v>Forecast Time: 227  Index A forecast =   11303.841</v>
      </c>
      <c r="W50" s="17" t="str">
        <f t="shared" si="11"/>
        <v>Forecast Time: 227  Index A forecast =   10962.957</v>
      </c>
      <c r="X50" s="17" t="str">
        <f t="shared" si="12"/>
        <v>Forecast Time: 227  Index A forecast =   11089.926</v>
      </c>
      <c r="Y50" s="17" t="str">
        <f t="shared" si="13"/>
        <v>Forecast Time: 227  Index A forecast =   11072.034</v>
      </c>
      <c r="Z50" s="17" t="str">
        <f t="shared" si="14"/>
        <v>Forecast Time: 227  Index A forecast =   10936.787</v>
      </c>
      <c r="AA50" s="17" t="str">
        <f t="shared" si="15"/>
        <v>Forecast Time: 227  Index A forecast =   11120.227</v>
      </c>
      <c r="AB50" s="17" t="str">
        <f t="shared" si="16"/>
        <v>Forecast Time: 227  Index A forecast =   11096.316</v>
      </c>
      <c r="AC50" s="17" t="str">
        <f t="shared" si="17"/>
        <v>Forecast Time: 227  Index B forecast =   9860.421</v>
      </c>
      <c r="AD50" s="17" t="str">
        <f t="shared" si="18"/>
        <v>Forecast Time: 227  Index B forecast =   9910.097</v>
      </c>
      <c r="AE50" s="17" t="str">
        <f t="shared" si="19"/>
        <v>Forecast Time: 227  Index B forecast =   9763.562</v>
      </c>
      <c r="AF50" s="17" t="str">
        <f t="shared" si="20"/>
        <v>Forecast Time: 227  Index B forecast =   9741.044</v>
      </c>
      <c r="AG50" s="17" t="str">
        <f t="shared" si="21"/>
        <v>Forecast Time: 227  Index B forecast =   9804.706</v>
      </c>
      <c r="AH50" s="17" t="str">
        <f t="shared" si="22"/>
        <v>Forecast Time: 227  Index B forecast =   9853.440</v>
      </c>
      <c r="AI50" s="17" t="str">
        <f t="shared" si="23"/>
        <v>Forecast Time: 227  Index B forecast =   9459.045</v>
      </c>
      <c r="AJ50" s="17" t="str">
        <f t="shared" si="24"/>
        <v>Forecast Time: 227  Index B forecast =   9461.308</v>
      </c>
      <c r="AK50" s="17" t="str">
        <f t="shared" si="25"/>
        <v>Forecast Time: 227  Index B forecast =   9817.810</v>
      </c>
      <c r="AL50" s="17" t="str">
        <f t="shared" si="26"/>
        <v>Forecast Time: 227  Index B forecast =   9642.201</v>
      </c>
      <c r="AS50" t="str">
        <f t="shared" si="41"/>
        <v>Forecast Time: 227  Index A forecast =   11008.082</v>
      </c>
      <c r="AT50" t="s">
        <v>123</v>
      </c>
      <c r="AU50" t="str">
        <f t="shared" si="42"/>
        <v>227</v>
      </c>
      <c r="AV50" t="s">
        <v>125</v>
      </c>
      <c r="AW50">
        <v>9</v>
      </c>
      <c r="AX50">
        <f t="shared" si="37"/>
        <v>500</v>
      </c>
      <c r="AZ50">
        <f t="shared" si="32"/>
        <v>11126</v>
      </c>
      <c r="BA50" t="str">
        <f ca="1" t="shared" si="2"/>
        <v>11008.082</v>
      </c>
      <c r="BB50" t="str">
        <f ca="1" t="shared" si="44"/>
        <v>11130.231</v>
      </c>
      <c r="BC50" t="str">
        <f ca="1" t="shared" si="44"/>
        <v>11269.509</v>
      </c>
      <c r="BD50" t="str">
        <f ca="1" t="shared" si="44"/>
        <v>11303.841</v>
      </c>
      <c r="BE50" t="str">
        <f ca="1" t="shared" si="44"/>
        <v>10962.957</v>
      </c>
      <c r="BF50" t="str">
        <f ca="1" t="shared" si="44"/>
        <v>11089.926</v>
      </c>
      <c r="BG50" t="str">
        <f ca="1" t="shared" si="44"/>
        <v>11072.034</v>
      </c>
      <c r="BH50" t="str">
        <f ca="1" t="shared" si="44"/>
        <v>10936.787</v>
      </c>
      <c r="BI50" t="str">
        <f ca="1" t="shared" si="44"/>
        <v>11120.227</v>
      </c>
      <c r="BJ50" t="str">
        <f ca="1" t="shared" si="44"/>
        <v>11096.316</v>
      </c>
      <c r="BK50" t="s">
        <v>126</v>
      </c>
      <c r="BL50">
        <f t="shared" si="33"/>
        <v>9669</v>
      </c>
      <c r="BM50" t="str">
        <f ca="1" t="shared" si="4"/>
        <v>9860.421</v>
      </c>
      <c r="BN50" t="str">
        <f ca="1" t="shared" si="45"/>
        <v>9910.097</v>
      </c>
      <c r="BO50" t="str">
        <f ca="1" t="shared" si="45"/>
        <v>9763.562</v>
      </c>
      <c r="BP50" t="str">
        <f ca="1" t="shared" si="45"/>
        <v>9741.044</v>
      </c>
      <c r="BQ50" t="str">
        <f ca="1" t="shared" si="45"/>
        <v>9804.706</v>
      </c>
      <c r="BR50" t="str">
        <f ca="1" t="shared" si="45"/>
        <v>9853.440</v>
      </c>
      <c r="BS50" t="str">
        <f ca="1" t="shared" si="45"/>
        <v>9459.045</v>
      </c>
      <c r="BT50" t="str">
        <f ca="1" t="shared" si="45"/>
        <v>9461.308</v>
      </c>
      <c r="BU50" t="str">
        <f ca="1" t="shared" si="45"/>
        <v>9817.810</v>
      </c>
      <c r="BV50" t="str">
        <f ca="1" t="shared" si="45"/>
        <v>9642.201</v>
      </c>
    </row>
    <row r="51" spans="17:74" ht="11.25">
      <c r="Q51" s="17" t="s">
        <v>16</v>
      </c>
      <c r="R51" s="12">
        <f ca="1">+AW51*($B$4/15+$B$4/(RAND()*150))</f>
        <v>0</v>
      </c>
      <c r="S51" s="17" t="str">
        <f t="shared" si="7"/>
        <v>Forecast Time: 0  Index A forecast =   12337.223</v>
      </c>
      <c r="T51" s="17" t="str">
        <f t="shared" si="8"/>
        <v>Forecast Time: 0  Index A forecast =   11492.815</v>
      </c>
      <c r="U51" s="17" t="str">
        <f t="shared" si="9"/>
        <v>Forecast Time: 0  Index A forecast =   12022.632</v>
      </c>
      <c r="V51" s="17" t="str">
        <f t="shared" si="10"/>
        <v>Forecast Time: 0  Index A forecast =   12973.866</v>
      </c>
      <c r="W51" s="17" t="str">
        <f t="shared" si="11"/>
        <v>Forecast Time: 0  Index A forecast =   9901.358</v>
      </c>
      <c r="X51" s="17" t="str">
        <f t="shared" si="12"/>
        <v>Forecast Time: 0  Index A forecast =   10530.017</v>
      </c>
      <c r="Y51" s="17" t="str">
        <f t="shared" si="13"/>
        <v>Forecast Time: 0  Index A forecast =   9890.988</v>
      </c>
      <c r="Z51" s="17" t="str">
        <f t="shared" si="14"/>
        <v>Forecast Time: 0  Index A forecast =   9636.334</v>
      </c>
      <c r="AA51" s="17" t="str">
        <f t="shared" si="15"/>
        <v>Forecast Time: 0  Index A forecast =   8575.042</v>
      </c>
      <c r="AB51" s="17" t="str">
        <f t="shared" si="16"/>
        <v>Forecast Time: 0  Index A forecast =   9062.011</v>
      </c>
      <c r="AC51" s="17" t="str">
        <f t="shared" si="17"/>
        <v>Forecast Time: 0  Index B forecast =   10300.642</v>
      </c>
      <c r="AD51" s="17" t="str">
        <f t="shared" si="18"/>
        <v>Forecast Time: 0  Index B forecast =   9221.257</v>
      </c>
      <c r="AE51" s="17" t="str">
        <f t="shared" si="19"/>
        <v>Forecast Time: 0  Index B forecast =   12355.440</v>
      </c>
      <c r="AF51" s="17" t="str">
        <f t="shared" si="20"/>
        <v>Forecast Time: 0  Index B forecast =   12605.568</v>
      </c>
      <c r="AG51" s="17" t="str">
        <f t="shared" si="21"/>
        <v>Forecast Time: 0  Index B forecast =   10568.063</v>
      </c>
      <c r="AH51" s="17" t="str">
        <f t="shared" si="22"/>
        <v>Forecast Time: 0  Index B forecast =   9345.669</v>
      </c>
      <c r="AI51" s="17" t="str">
        <f t="shared" si="23"/>
        <v>Forecast Time: 0  Index B forecast =   10155.609</v>
      </c>
      <c r="AJ51" s="17" t="str">
        <f t="shared" si="24"/>
        <v>Forecast Time: 0  Index B forecast =   14084.842</v>
      </c>
      <c r="AK51" s="17" t="str">
        <f t="shared" si="25"/>
        <v>Forecast Time: 0  Index B forecast =   10480.985</v>
      </c>
      <c r="AL51" s="17" t="str">
        <f t="shared" si="26"/>
        <v>Forecast Time: 0  Index B forecast =   10407.145</v>
      </c>
      <c r="AS51" t="str">
        <f>AT51&amp;AU51&amp;AV51&amp;BA51</f>
        <v>Forecast Time: 0  Index A forecast =   12337.223</v>
      </c>
      <c r="AT51" t="s">
        <v>123</v>
      </c>
      <c r="AU51" t="str">
        <f>TEXT(R51,"0")</f>
        <v>0</v>
      </c>
      <c r="AV51" t="s">
        <v>125</v>
      </c>
      <c r="AW51">
        <v>0</v>
      </c>
      <c r="AX51">
        <f>+AX41</f>
        <v>5000</v>
      </c>
      <c r="AZ51" s="2">
        <f ca="1">+INT(7900+4200*RAND())</f>
        <v>10981</v>
      </c>
      <c r="BA51" t="str">
        <f ca="1" t="shared" si="2"/>
        <v>12337.223</v>
      </c>
      <c r="BB51" t="str">
        <f ca="1" t="shared" si="44"/>
        <v>11492.815</v>
      </c>
      <c r="BC51" t="str">
        <f ca="1" t="shared" si="44"/>
        <v>12022.632</v>
      </c>
      <c r="BD51" t="str">
        <f ca="1" t="shared" si="44"/>
        <v>12973.866</v>
      </c>
      <c r="BE51" t="str">
        <f ca="1" t="shared" si="44"/>
        <v>9901.358</v>
      </c>
      <c r="BF51" t="str">
        <f ca="1" t="shared" si="44"/>
        <v>10530.017</v>
      </c>
      <c r="BG51" t="str">
        <f ca="1" t="shared" si="44"/>
        <v>9890.988</v>
      </c>
      <c r="BH51" t="str">
        <f ca="1" t="shared" si="44"/>
        <v>9636.334</v>
      </c>
      <c r="BI51" t="str">
        <f ca="1" t="shared" si="44"/>
        <v>8575.042</v>
      </c>
      <c r="BJ51" t="str">
        <f ca="1" t="shared" si="44"/>
        <v>9062.011</v>
      </c>
      <c r="BK51" t="s">
        <v>126</v>
      </c>
      <c r="BL51" s="2">
        <f ca="1">+INT(7900+4200*RAND())</f>
        <v>11718</v>
      </c>
      <c r="BM51" t="str">
        <f ca="1" t="shared" si="4"/>
        <v>10300.642</v>
      </c>
      <c r="BN51" t="str">
        <f ca="1" t="shared" si="45"/>
        <v>9221.257</v>
      </c>
      <c r="BO51" t="str">
        <f ca="1" t="shared" si="45"/>
        <v>12355.440</v>
      </c>
      <c r="BP51" t="str">
        <f ca="1" t="shared" si="45"/>
        <v>12605.568</v>
      </c>
      <c r="BQ51" t="str">
        <f ca="1" t="shared" si="45"/>
        <v>10568.063</v>
      </c>
      <c r="BR51" t="str">
        <f ca="1" t="shared" si="45"/>
        <v>9345.669</v>
      </c>
      <c r="BS51" t="str">
        <f ca="1" t="shared" si="45"/>
        <v>10155.609</v>
      </c>
      <c r="BT51" t="str">
        <f ca="1" t="shared" si="45"/>
        <v>14084.842</v>
      </c>
      <c r="BU51" t="str">
        <f ca="1" t="shared" si="45"/>
        <v>10480.985</v>
      </c>
      <c r="BV51" t="str">
        <f ca="1" t="shared" si="45"/>
        <v>10407.145</v>
      </c>
    </row>
    <row r="52" spans="17:74" ht="11.25">
      <c r="Q52" s="17"/>
      <c r="R52" s="12">
        <f ca="1">+AW51*($B$4/11)+RAND()*$B$4/11</f>
        <v>26.787802397262872</v>
      </c>
      <c r="S52" s="17" t="str">
        <f t="shared" si="7"/>
        <v>Forecast Time: 27  Index A forecast =   11910.506</v>
      </c>
      <c r="T52" s="17" t="str">
        <f t="shared" si="8"/>
        <v>Forecast Time: 27  Index A forecast =   10254.185</v>
      </c>
      <c r="U52" s="17" t="str">
        <f t="shared" si="9"/>
        <v>Forecast Time: 27  Index A forecast =   9009.492</v>
      </c>
      <c r="V52" s="17" t="str">
        <f t="shared" si="10"/>
        <v>Forecast Time: 27  Index A forecast =   11994.042</v>
      </c>
      <c r="W52" s="17" t="str">
        <f t="shared" si="11"/>
        <v>Forecast Time: 27  Index A forecast =   12041.675</v>
      </c>
      <c r="X52" s="17" t="str">
        <f t="shared" si="12"/>
        <v>Forecast Time: 27  Index A forecast =   10791.843</v>
      </c>
      <c r="Y52" s="17" t="str">
        <f t="shared" si="13"/>
        <v>Forecast Time: 27  Index A forecast =   12416.670</v>
      </c>
      <c r="Z52" s="17" t="str">
        <f t="shared" si="14"/>
        <v>Forecast Time: 27  Index A forecast =   10001.681</v>
      </c>
      <c r="AA52" s="17" t="str">
        <f t="shared" si="15"/>
        <v>Forecast Time: 27  Index A forecast =   9297.650</v>
      </c>
      <c r="AB52" s="17" t="str">
        <f t="shared" si="16"/>
        <v>Forecast Time: 27  Index A forecast =   10453.582</v>
      </c>
      <c r="AC52" s="17" t="str">
        <f t="shared" si="17"/>
        <v>Forecast Time: 27  Index B forecast =   10720.990</v>
      </c>
      <c r="AD52" s="17" t="str">
        <f t="shared" si="18"/>
        <v>Forecast Time: 27  Index B forecast =   10406.588</v>
      </c>
      <c r="AE52" s="17" t="str">
        <f t="shared" si="19"/>
        <v>Forecast Time: 27  Index B forecast =   13666.996</v>
      </c>
      <c r="AF52" s="17" t="str">
        <f t="shared" si="20"/>
        <v>Forecast Time: 27  Index B forecast =   12377.617</v>
      </c>
      <c r="AG52" s="17" t="str">
        <f t="shared" si="21"/>
        <v>Forecast Time: 27  Index B forecast =   13775.083</v>
      </c>
      <c r="AH52" s="17" t="str">
        <f t="shared" si="22"/>
        <v>Forecast Time: 27  Index B forecast =   11210.534</v>
      </c>
      <c r="AI52" s="17" t="str">
        <f t="shared" si="23"/>
        <v>Forecast Time: 27  Index B forecast =   11385.967</v>
      </c>
      <c r="AJ52" s="17" t="str">
        <f t="shared" si="24"/>
        <v>Forecast Time: 27  Index B forecast =   12235.901</v>
      </c>
      <c r="AK52" s="17" t="str">
        <f t="shared" si="25"/>
        <v>Forecast Time: 27  Index B forecast =   10213.918</v>
      </c>
      <c r="AL52" s="17" t="str">
        <f t="shared" si="26"/>
        <v>Forecast Time: 27  Index B forecast =   11827.715</v>
      </c>
      <c r="AS52" t="str">
        <f aca="true" t="shared" si="47" ref="AS52:AS60">AT52&amp;AU52&amp;AV52&amp;BA52</f>
        <v>Forecast Time: 27  Index A forecast =   11910.506</v>
      </c>
      <c r="AT52" t="s">
        <v>123</v>
      </c>
      <c r="AU52" t="str">
        <f aca="true" t="shared" si="48" ref="AU52:AU60">TEXT(R52,"0")</f>
        <v>27</v>
      </c>
      <c r="AV52" t="s">
        <v>125</v>
      </c>
      <c r="AW52">
        <v>1</v>
      </c>
      <c r="AX52">
        <f t="shared" si="37"/>
        <v>4500</v>
      </c>
      <c r="AZ52">
        <f t="shared" si="32"/>
        <v>10981</v>
      </c>
      <c r="BA52" t="str">
        <f ca="1" t="shared" si="2"/>
        <v>11910.506</v>
      </c>
      <c r="BB52" t="str">
        <f ca="1" t="shared" si="44"/>
        <v>10254.185</v>
      </c>
      <c r="BC52" t="str">
        <f ca="1" t="shared" si="44"/>
        <v>9009.492</v>
      </c>
      <c r="BD52" t="str">
        <f ca="1" t="shared" si="44"/>
        <v>11994.042</v>
      </c>
      <c r="BE52" t="str">
        <f ca="1" t="shared" si="44"/>
        <v>12041.675</v>
      </c>
      <c r="BF52" t="str">
        <f ca="1" t="shared" si="44"/>
        <v>10791.843</v>
      </c>
      <c r="BG52" t="str">
        <f ca="1" t="shared" si="44"/>
        <v>12416.670</v>
      </c>
      <c r="BH52" t="str">
        <f ca="1" t="shared" si="44"/>
        <v>10001.681</v>
      </c>
      <c r="BI52" t="str">
        <f ca="1" t="shared" si="44"/>
        <v>9297.650</v>
      </c>
      <c r="BJ52" t="str">
        <f ca="1" t="shared" si="44"/>
        <v>10453.582</v>
      </c>
      <c r="BK52" t="s">
        <v>126</v>
      </c>
      <c r="BL52">
        <f t="shared" si="33"/>
        <v>11718</v>
      </c>
      <c r="BM52" t="str">
        <f ca="1" t="shared" si="4"/>
        <v>10720.990</v>
      </c>
      <c r="BN52" t="str">
        <f ca="1" t="shared" si="45"/>
        <v>10406.588</v>
      </c>
      <c r="BO52" t="str">
        <f ca="1" t="shared" si="45"/>
        <v>13666.996</v>
      </c>
      <c r="BP52" t="str">
        <f ca="1" t="shared" si="45"/>
        <v>12377.617</v>
      </c>
      <c r="BQ52" t="str">
        <f ca="1" t="shared" si="45"/>
        <v>13775.083</v>
      </c>
      <c r="BR52" t="str">
        <f ca="1" t="shared" si="45"/>
        <v>11210.534</v>
      </c>
      <c r="BS52" t="str">
        <f ca="1" t="shared" si="45"/>
        <v>11385.967</v>
      </c>
      <c r="BT52" t="str">
        <f ca="1" t="shared" si="45"/>
        <v>12235.901</v>
      </c>
      <c r="BU52" t="str">
        <f ca="1" t="shared" si="45"/>
        <v>10213.918</v>
      </c>
      <c r="BV52" t="str">
        <f ca="1" t="shared" si="45"/>
        <v>11827.715</v>
      </c>
    </row>
    <row r="53" spans="17:74" ht="11.25">
      <c r="Q53" s="17"/>
      <c r="R53" s="12">
        <f ca="1">+AW52*($B$4/11)+RAND()*$B$4/11</f>
        <v>41.66569329233619</v>
      </c>
      <c r="S53" s="17" t="str">
        <f t="shared" si="7"/>
        <v>Forecast Time: 42  Index A forecast =   10172.192</v>
      </c>
      <c r="T53" s="17" t="str">
        <f t="shared" si="8"/>
        <v>Forecast Time: 42  Index A forecast =   10765.793</v>
      </c>
      <c r="U53" s="17" t="str">
        <f t="shared" si="9"/>
        <v>Forecast Time: 42  Index A forecast =   9218.454</v>
      </c>
      <c r="V53" s="17" t="str">
        <f t="shared" si="10"/>
        <v>Forecast Time: 42  Index A forecast =   12015.303</v>
      </c>
      <c r="W53" s="17" t="str">
        <f t="shared" si="11"/>
        <v>Forecast Time: 42  Index A forecast =   12379.263</v>
      </c>
      <c r="X53" s="17" t="str">
        <f t="shared" si="12"/>
        <v>Forecast Time: 42  Index A forecast =   9700.428</v>
      </c>
      <c r="Y53" s="17" t="str">
        <f t="shared" si="13"/>
        <v>Forecast Time: 42  Index A forecast =   12320.645</v>
      </c>
      <c r="Z53" s="17" t="str">
        <f t="shared" si="14"/>
        <v>Forecast Time: 42  Index A forecast =   11562.269</v>
      </c>
      <c r="AA53" s="17" t="str">
        <f t="shared" si="15"/>
        <v>Forecast Time: 42  Index A forecast =   10927.695</v>
      </c>
      <c r="AB53" s="17" t="str">
        <f t="shared" si="16"/>
        <v>Forecast Time: 42  Index A forecast =   11190.652</v>
      </c>
      <c r="AC53" s="17" t="str">
        <f t="shared" si="17"/>
        <v>Forecast Time: 42  Index B forecast =   12902.198</v>
      </c>
      <c r="AD53" s="17" t="str">
        <f t="shared" si="18"/>
        <v>Forecast Time: 42  Index B forecast =   9937.637</v>
      </c>
      <c r="AE53" s="17" t="str">
        <f t="shared" si="19"/>
        <v>Forecast Time: 42  Index B forecast =   13691.908</v>
      </c>
      <c r="AF53" s="17" t="str">
        <f t="shared" si="20"/>
        <v>Forecast Time: 42  Index B forecast =   10106.614</v>
      </c>
      <c r="AG53" s="17" t="str">
        <f t="shared" si="21"/>
        <v>Forecast Time: 42  Index B forecast =   13005.312</v>
      </c>
      <c r="AH53" s="17" t="str">
        <f t="shared" si="22"/>
        <v>Forecast Time: 42  Index B forecast =   11949.658</v>
      </c>
      <c r="AI53" s="17" t="str">
        <f t="shared" si="23"/>
        <v>Forecast Time: 42  Index B forecast =   12790.775</v>
      </c>
      <c r="AJ53" s="17" t="str">
        <f t="shared" si="24"/>
        <v>Forecast Time: 42  Index B forecast =   10665.195</v>
      </c>
      <c r="AK53" s="17" t="str">
        <f t="shared" si="25"/>
        <v>Forecast Time: 42  Index B forecast =   13512.250</v>
      </c>
      <c r="AL53" s="17" t="str">
        <f t="shared" si="26"/>
        <v>Forecast Time: 42  Index B forecast =   11611.612</v>
      </c>
      <c r="AS53" t="str">
        <f t="shared" si="47"/>
        <v>Forecast Time: 42  Index A forecast =   10172.192</v>
      </c>
      <c r="AT53" t="s">
        <v>123</v>
      </c>
      <c r="AU53" t="str">
        <f t="shared" si="48"/>
        <v>42</v>
      </c>
      <c r="AV53" t="s">
        <v>125</v>
      </c>
      <c r="AW53">
        <v>2</v>
      </c>
      <c r="AX53">
        <f t="shared" si="37"/>
        <v>4000</v>
      </c>
      <c r="AZ53">
        <f t="shared" si="32"/>
        <v>10981</v>
      </c>
      <c r="BA53" t="str">
        <f aca="true" ca="1" t="shared" si="49" ref="BA53:BA85">+TEXT($AZ53+(RAND()-0.5)*$AX53,"0.000")</f>
        <v>10172.192</v>
      </c>
      <c r="BB53" t="str">
        <f ca="1" t="shared" si="44"/>
        <v>10765.793</v>
      </c>
      <c r="BC53" t="str">
        <f ca="1" t="shared" si="44"/>
        <v>9218.454</v>
      </c>
      <c r="BD53" t="str">
        <f ca="1" t="shared" si="44"/>
        <v>12015.303</v>
      </c>
      <c r="BE53" t="str">
        <f ca="1" t="shared" si="44"/>
        <v>12379.263</v>
      </c>
      <c r="BF53" t="str">
        <f ca="1" t="shared" si="44"/>
        <v>9700.428</v>
      </c>
      <c r="BG53" t="str">
        <f ca="1" t="shared" si="44"/>
        <v>12320.645</v>
      </c>
      <c r="BH53" t="str">
        <f ca="1" t="shared" si="44"/>
        <v>11562.269</v>
      </c>
      <c r="BI53" t="str">
        <f ca="1" t="shared" si="44"/>
        <v>10927.695</v>
      </c>
      <c r="BJ53" t="str">
        <f ca="1" t="shared" si="44"/>
        <v>11190.652</v>
      </c>
      <c r="BK53" t="s">
        <v>126</v>
      </c>
      <c r="BL53">
        <f t="shared" si="33"/>
        <v>11718</v>
      </c>
      <c r="BM53" t="str">
        <f aca="true" ca="1" t="shared" si="50" ref="BM53:BM85">+TEXT($BL53+(RAND()-0.5)*$AX53,"0.000")</f>
        <v>12902.198</v>
      </c>
      <c r="BN53" t="str">
        <f ca="1" t="shared" si="45"/>
        <v>9937.637</v>
      </c>
      <c r="BO53" t="str">
        <f ca="1" t="shared" si="45"/>
        <v>13691.908</v>
      </c>
      <c r="BP53" t="str">
        <f ca="1" t="shared" si="45"/>
        <v>10106.614</v>
      </c>
      <c r="BQ53" t="str">
        <f ca="1" t="shared" si="45"/>
        <v>13005.312</v>
      </c>
      <c r="BR53" t="str">
        <f ca="1" t="shared" si="45"/>
        <v>11949.658</v>
      </c>
      <c r="BS53" t="str">
        <f ca="1" t="shared" si="45"/>
        <v>12790.775</v>
      </c>
      <c r="BT53" t="str">
        <f ca="1" t="shared" si="45"/>
        <v>10665.195</v>
      </c>
      <c r="BU53" t="str">
        <f ca="1" t="shared" si="45"/>
        <v>13512.250</v>
      </c>
      <c r="BV53" t="str">
        <f ca="1" t="shared" si="45"/>
        <v>11611.612</v>
      </c>
    </row>
    <row r="54" spans="17:74" ht="11.25">
      <c r="Q54" s="17"/>
      <c r="R54" s="12">
        <f aca="true" ca="1" t="shared" si="51" ref="R54:R60">+AW53*($B$4/11)+RAND()*$B$4/11</f>
        <v>74.43133843856852</v>
      </c>
      <c r="S54" s="17" t="str">
        <f t="shared" si="7"/>
        <v>Forecast Time: 74  Index A forecast =   10429.929</v>
      </c>
      <c r="T54" s="17" t="str">
        <f t="shared" si="8"/>
        <v>Forecast Time: 74  Index A forecast =   9955.006</v>
      </c>
      <c r="U54" s="17" t="str">
        <f t="shared" si="9"/>
        <v>Forecast Time: 74  Index A forecast =   10944.292</v>
      </c>
      <c r="V54" s="17" t="str">
        <f t="shared" si="10"/>
        <v>Forecast Time: 74  Index A forecast =   11391.270</v>
      </c>
      <c r="W54" s="17" t="str">
        <f t="shared" si="11"/>
        <v>Forecast Time: 74  Index A forecast =   11837.830</v>
      </c>
      <c r="X54" s="17" t="str">
        <f t="shared" si="12"/>
        <v>Forecast Time: 74  Index A forecast =   10779.566</v>
      </c>
      <c r="Y54" s="17" t="str">
        <f t="shared" si="13"/>
        <v>Forecast Time: 74  Index A forecast =   10507.571</v>
      </c>
      <c r="Z54" s="17" t="str">
        <f t="shared" si="14"/>
        <v>Forecast Time: 74  Index A forecast =   12200.899</v>
      </c>
      <c r="AA54" s="17" t="str">
        <f t="shared" si="15"/>
        <v>Forecast Time: 74  Index A forecast =   9326.332</v>
      </c>
      <c r="AB54" s="17" t="str">
        <f t="shared" si="16"/>
        <v>Forecast Time: 74  Index A forecast =   11657.002</v>
      </c>
      <c r="AC54" s="17" t="str">
        <f t="shared" si="17"/>
        <v>Forecast Time: 74  Index B forecast =   13155.822</v>
      </c>
      <c r="AD54" s="17" t="str">
        <f t="shared" si="18"/>
        <v>Forecast Time: 74  Index B forecast =   11264.726</v>
      </c>
      <c r="AE54" s="17" t="str">
        <f t="shared" si="19"/>
        <v>Forecast Time: 74  Index B forecast =   12402.234</v>
      </c>
      <c r="AF54" s="17" t="str">
        <f t="shared" si="20"/>
        <v>Forecast Time: 74  Index B forecast =   12831.620</v>
      </c>
      <c r="AG54" s="17" t="str">
        <f t="shared" si="21"/>
        <v>Forecast Time: 74  Index B forecast =   10482.943</v>
      </c>
      <c r="AH54" s="17" t="str">
        <f t="shared" si="22"/>
        <v>Forecast Time: 74  Index B forecast =   11587.758</v>
      </c>
      <c r="AI54" s="17" t="str">
        <f t="shared" si="23"/>
        <v>Forecast Time: 74  Index B forecast =   12464.371</v>
      </c>
      <c r="AJ54" s="17" t="str">
        <f t="shared" si="24"/>
        <v>Forecast Time: 74  Index B forecast =   12665.990</v>
      </c>
      <c r="AK54" s="17" t="str">
        <f t="shared" si="25"/>
        <v>Forecast Time: 74  Index B forecast =   12550.808</v>
      </c>
      <c r="AL54" s="17" t="str">
        <f t="shared" si="26"/>
        <v>Forecast Time: 74  Index B forecast =   10981.397</v>
      </c>
      <c r="AS54" t="str">
        <f t="shared" si="47"/>
        <v>Forecast Time: 74  Index A forecast =   10429.929</v>
      </c>
      <c r="AT54" t="s">
        <v>123</v>
      </c>
      <c r="AU54" t="str">
        <f t="shared" si="48"/>
        <v>74</v>
      </c>
      <c r="AV54" t="s">
        <v>125</v>
      </c>
      <c r="AW54">
        <v>3</v>
      </c>
      <c r="AX54">
        <f t="shared" si="37"/>
        <v>3500</v>
      </c>
      <c r="AZ54">
        <f t="shared" si="32"/>
        <v>10981</v>
      </c>
      <c r="BA54" t="str">
        <f ca="1" t="shared" si="49"/>
        <v>10429.929</v>
      </c>
      <c r="BB54" t="str">
        <f ca="1" t="shared" si="44"/>
        <v>9955.006</v>
      </c>
      <c r="BC54" t="str">
        <f ca="1" t="shared" si="44"/>
        <v>10944.292</v>
      </c>
      <c r="BD54" t="str">
        <f ca="1" t="shared" si="44"/>
        <v>11391.270</v>
      </c>
      <c r="BE54" t="str">
        <f ca="1" t="shared" si="44"/>
        <v>11837.830</v>
      </c>
      <c r="BF54" t="str">
        <f ca="1" t="shared" si="44"/>
        <v>10779.566</v>
      </c>
      <c r="BG54" t="str">
        <f ca="1" t="shared" si="44"/>
        <v>10507.571</v>
      </c>
      <c r="BH54" t="str">
        <f ca="1" t="shared" si="44"/>
        <v>12200.899</v>
      </c>
      <c r="BI54" t="str">
        <f ca="1" t="shared" si="44"/>
        <v>9326.332</v>
      </c>
      <c r="BJ54" t="str">
        <f ca="1" t="shared" si="44"/>
        <v>11657.002</v>
      </c>
      <c r="BK54" t="s">
        <v>126</v>
      </c>
      <c r="BL54">
        <f t="shared" si="33"/>
        <v>11718</v>
      </c>
      <c r="BM54" t="str">
        <f ca="1" t="shared" si="50"/>
        <v>13155.822</v>
      </c>
      <c r="BN54" t="str">
        <f ca="1" t="shared" si="45"/>
        <v>11264.726</v>
      </c>
      <c r="BO54" t="str">
        <f ca="1" t="shared" si="45"/>
        <v>12402.234</v>
      </c>
      <c r="BP54" t="str">
        <f ca="1" t="shared" si="45"/>
        <v>12831.620</v>
      </c>
      <c r="BQ54" t="str">
        <f ca="1" t="shared" si="45"/>
        <v>10482.943</v>
      </c>
      <c r="BR54" t="str">
        <f ca="1" t="shared" si="45"/>
        <v>11587.758</v>
      </c>
      <c r="BS54" t="str">
        <f ca="1" t="shared" si="45"/>
        <v>12464.371</v>
      </c>
      <c r="BT54" t="str">
        <f ca="1" t="shared" si="45"/>
        <v>12665.990</v>
      </c>
      <c r="BU54" t="str">
        <f ca="1" t="shared" si="45"/>
        <v>12550.808</v>
      </c>
      <c r="BV54" t="str">
        <f ca="1" t="shared" si="45"/>
        <v>10981.397</v>
      </c>
    </row>
    <row r="55" spans="17:74" ht="11.25">
      <c r="Q55" s="17"/>
      <c r="R55" s="12">
        <f ca="1" t="shared" si="51"/>
        <v>104.4490734449304</v>
      </c>
      <c r="S55" s="17" t="str">
        <f t="shared" si="7"/>
        <v>Forecast Time: 104  Index A forecast =   11088.346</v>
      </c>
      <c r="T55" s="17" t="str">
        <f t="shared" si="8"/>
        <v>Forecast Time: 104  Index A forecast =   12288.611</v>
      </c>
      <c r="U55" s="17" t="str">
        <f t="shared" si="9"/>
        <v>Forecast Time: 104  Index A forecast =   11066.156</v>
      </c>
      <c r="V55" s="17" t="str">
        <f t="shared" si="10"/>
        <v>Forecast Time: 104  Index A forecast =   9687.693</v>
      </c>
      <c r="W55" s="17" t="str">
        <f t="shared" si="11"/>
        <v>Forecast Time: 104  Index A forecast =   12356.212</v>
      </c>
      <c r="X55" s="17" t="str">
        <f t="shared" si="12"/>
        <v>Forecast Time: 104  Index A forecast =   9950.846</v>
      </c>
      <c r="Y55" s="17" t="str">
        <f t="shared" si="13"/>
        <v>Forecast Time: 104  Index A forecast =   11982.525</v>
      </c>
      <c r="Z55" s="17" t="str">
        <f t="shared" si="14"/>
        <v>Forecast Time: 104  Index A forecast =   10493.656</v>
      </c>
      <c r="AA55" s="17" t="str">
        <f t="shared" si="15"/>
        <v>Forecast Time: 104  Index A forecast =   12128.306</v>
      </c>
      <c r="AB55" s="17" t="str">
        <f t="shared" si="16"/>
        <v>Forecast Time: 104  Index A forecast =   11897.700</v>
      </c>
      <c r="AC55" s="17" t="str">
        <f t="shared" si="17"/>
        <v>Forecast Time: 104  Index B forecast =   11267.267</v>
      </c>
      <c r="AD55" s="17" t="str">
        <f t="shared" si="18"/>
        <v>Forecast Time: 104  Index B forecast =   12030.200</v>
      </c>
      <c r="AE55" s="17" t="str">
        <f t="shared" si="19"/>
        <v>Forecast Time: 104  Index B forecast =   10410.364</v>
      </c>
      <c r="AF55" s="17" t="str">
        <f t="shared" si="20"/>
        <v>Forecast Time: 104  Index B forecast =   12481.798</v>
      </c>
      <c r="AG55" s="17" t="str">
        <f t="shared" si="21"/>
        <v>Forecast Time: 104  Index B forecast =   12963.444</v>
      </c>
      <c r="AH55" s="17" t="str">
        <f t="shared" si="22"/>
        <v>Forecast Time: 104  Index B forecast =   11983.618</v>
      </c>
      <c r="AI55" s="17" t="str">
        <f t="shared" si="23"/>
        <v>Forecast Time: 104  Index B forecast =   11551.273</v>
      </c>
      <c r="AJ55" s="17" t="str">
        <f t="shared" si="24"/>
        <v>Forecast Time: 104  Index B forecast =   11719.439</v>
      </c>
      <c r="AK55" s="17" t="str">
        <f t="shared" si="25"/>
        <v>Forecast Time: 104  Index B forecast =   10564.104</v>
      </c>
      <c r="AL55" s="17" t="str">
        <f t="shared" si="26"/>
        <v>Forecast Time: 104  Index B forecast =   10746.629</v>
      </c>
      <c r="AS55" t="str">
        <f t="shared" si="47"/>
        <v>Forecast Time: 104  Index A forecast =   11088.346</v>
      </c>
      <c r="AT55" t="s">
        <v>123</v>
      </c>
      <c r="AU55" t="str">
        <f t="shared" si="48"/>
        <v>104</v>
      </c>
      <c r="AV55" t="s">
        <v>125</v>
      </c>
      <c r="AW55">
        <v>4</v>
      </c>
      <c r="AX55">
        <f t="shared" si="37"/>
        <v>3000</v>
      </c>
      <c r="AZ55">
        <f t="shared" si="32"/>
        <v>10981</v>
      </c>
      <c r="BA55" t="str">
        <f ca="1" t="shared" si="49"/>
        <v>11088.346</v>
      </c>
      <c r="BB55" t="str">
        <f ca="1" t="shared" si="44"/>
        <v>12288.611</v>
      </c>
      <c r="BC55" t="str">
        <f ca="1" t="shared" si="44"/>
        <v>11066.156</v>
      </c>
      <c r="BD55" t="str">
        <f ca="1" t="shared" si="44"/>
        <v>9687.693</v>
      </c>
      <c r="BE55" t="str">
        <f ca="1" t="shared" si="44"/>
        <v>12356.212</v>
      </c>
      <c r="BF55" t="str">
        <f ca="1" t="shared" si="44"/>
        <v>9950.846</v>
      </c>
      <c r="BG55" t="str">
        <f ca="1" t="shared" si="44"/>
        <v>11982.525</v>
      </c>
      <c r="BH55" t="str">
        <f ca="1" t="shared" si="44"/>
        <v>10493.656</v>
      </c>
      <c r="BI55" t="str">
        <f ca="1" t="shared" si="44"/>
        <v>12128.306</v>
      </c>
      <c r="BJ55" t="str">
        <f ca="1" t="shared" si="44"/>
        <v>11897.700</v>
      </c>
      <c r="BK55" t="s">
        <v>126</v>
      </c>
      <c r="BL55">
        <f t="shared" si="33"/>
        <v>11718</v>
      </c>
      <c r="BM55" t="str">
        <f ca="1" t="shared" si="50"/>
        <v>11267.267</v>
      </c>
      <c r="BN55" t="str">
        <f ca="1" t="shared" si="45"/>
        <v>12030.200</v>
      </c>
      <c r="BO55" t="str">
        <f ca="1" t="shared" si="45"/>
        <v>10410.364</v>
      </c>
      <c r="BP55" t="str">
        <f ca="1" t="shared" si="45"/>
        <v>12481.798</v>
      </c>
      <c r="BQ55" t="str">
        <f ca="1" t="shared" si="45"/>
        <v>12963.444</v>
      </c>
      <c r="BR55" t="str">
        <f ca="1" t="shared" si="45"/>
        <v>11983.618</v>
      </c>
      <c r="BS55" t="str">
        <f ca="1" t="shared" si="45"/>
        <v>11551.273</v>
      </c>
      <c r="BT55" t="str">
        <f ca="1" t="shared" si="45"/>
        <v>11719.439</v>
      </c>
      <c r="BU55" t="str">
        <f ca="1" t="shared" si="45"/>
        <v>10564.104</v>
      </c>
      <c r="BV55" t="str">
        <f ca="1" t="shared" si="45"/>
        <v>10746.629</v>
      </c>
    </row>
    <row r="56" spans="17:74" ht="11.25">
      <c r="Q56" s="17"/>
      <c r="R56" s="12">
        <f ca="1" t="shared" si="51"/>
        <v>125.57313313651362</v>
      </c>
      <c r="S56" s="17" t="str">
        <f t="shared" si="7"/>
        <v>Forecast Time: 126  Index A forecast =   10198.366</v>
      </c>
      <c r="T56" s="17" t="str">
        <f t="shared" si="8"/>
        <v>Forecast Time: 126  Index A forecast =   10940.360</v>
      </c>
      <c r="U56" s="17" t="str">
        <f t="shared" si="9"/>
        <v>Forecast Time: 126  Index A forecast =   11577.081</v>
      </c>
      <c r="V56" s="17" t="str">
        <f t="shared" si="10"/>
        <v>Forecast Time: 126  Index A forecast =   10368.308</v>
      </c>
      <c r="W56" s="17" t="str">
        <f t="shared" si="11"/>
        <v>Forecast Time: 126  Index A forecast =   11491.033</v>
      </c>
      <c r="X56" s="17" t="str">
        <f t="shared" si="12"/>
        <v>Forecast Time: 126  Index A forecast =   12026.676</v>
      </c>
      <c r="Y56" s="17" t="str">
        <f t="shared" si="13"/>
        <v>Forecast Time: 126  Index A forecast =   9928.563</v>
      </c>
      <c r="Z56" s="17" t="str">
        <f t="shared" si="14"/>
        <v>Forecast Time: 126  Index A forecast =   11479.036</v>
      </c>
      <c r="AA56" s="17" t="str">
        <f t="shared" si="15"/>
        <v>Forecast Time: 126  Index A forecast =   10936.709</v>
      </c>
      <c r="AB56" s="17" t="str">
        <f t="shared" si="16"/>
        <v>Forecast Time: 126  Index A forecast =   11371.643</v>
      </c>
      <c r="AC56" s="17" t="str">
        <f t="shared" si="17"/>
        <v>Forecast Time: 126  Index B forecast =   12127.934</v>
      </c>
      <c r="AD56" s="17" t="str">
        <f t="shared" si="18"/>
        <v>Forecast Time: 126  Index B forecast =   12289.488</v>
      </c>
      <c r="AE56" s="17" t="str">
        <f t="shared" si="19"/>
        <v>Forecast Time: 126  Index B forecast =   10639.561</v>
      </c>
      <c r="AF56" s="17" t="str">
        <f t="shared" si="20"/>
        <v>Forecast Time: 126  Index B forecast =   11591.619</v>
      </c>
      <c r="AG56" s="17" t="str">
        <f t="shared" si="21"/>
        <v>Forecast Time: 126  Index B forecast =   12394.234</v>
      </c>
      <c r="AH56" s="17" t="str">
        <f t="shared" si="22"/>
        <v>Forecast Time: 126  Index B forecast =   12626.389</v>
      </c>
      <c r="AI56" s="17" t="str">
        <f t="shared" si="23"/>
        <v>Forecast Time: 126  Index B forecast =   12201.801</v>
      </c>
      <c r="AJ56" s="17" t="str">
        <f t="shared" si="24"/>
        <v>Forecast Time: 126  Index B forecast =   12310.432</v>
      </c>
      <c r="AK56" s="17" t="str">
        <f t="shared" si="25"/>
        <v>Forecast Time: 126  Index B forecast =   11623.889</v>
      </c>
      <c r="AL56" s="17" t="str">
        <f t="shared" si="26"/>
        <v>Forecast Time: 126  Index B forecast =   11790.345</v>
      </c>
      <c r="AS56" t="str">
        <f t="shared" si="47"/>
        <v>Forecast Time: 126  Index A forecast =   10198.366</v>
      </c>
      <c r="AT56" t="s">
        <v>123</v>
      </c>
      <c r="AU56" t="str">
        <f t="shared" si="48"/>
        <v>126</v>
      </c>
      <c r="AV56" t="s">
        <v>125</v>
      </c>
      <c r="AW56">
        <v>5</v>
      </c>
      <c r="AX56">
        <f t="shared" si="37"/>
        <v>2500</v>
      </c>
      <c r="AZ56">
        <f t="shared" si="32"/>
        <v>10981</v>
      </c>
      <c r="BA56" t="str">
        <f ca="1" t="shared" si="49"/>
        <v>10198.366</v>
      </c>
      <c r="BB56" t="str">
        <f ca="1" t="shared" si="44"/>
        <v>10940.360</v>
      </c>
      <c r="BC56" t="str">
        <f ca="1" t="shared" si="44"/>
        <v>11577.081</v>
      </c>
      <c r="BD56" t="str">
        <f ca="1" t="shared" si="44"/>
        <v>10368.308</v>
      </c>
      <c r="BE56" t="str">
        <f ca="1" t="shared" si="44"/>
        <v>11491.033</v>
      </c>
      <c r="BF56" t="str">
        <f ca="1" t="shared" si="44"/>
        <v>12026.676</v>
      </c>
      <c r="BG56" t="str">
        <f ca="1" t="shared" si="44"/>
        <v>9928.563</v>
      </c>
      <c r="BH56" t="str">
        <f ca="1" t="shared" si="44"/>
        <v>11479.036</v>
      </c>
      <c r="BI56" t="str">
        <f ca="1" t="shared" si="44"/>
        <v>10936.709</v>
      </c>
      <c r="BJ56" t="str">
        <f ca="1" t="shared" si="44"/>
        <v>11371.643</v>
      </c>
      <c r="BK56" t="s">
        <v>126</v>
      </c>
      <c r="BL56">
        <f t="shared" si="33"/>
        <v>11718</v>
      </c>
      <c r="BM56" t="str">
        <f ca="1" t="shared" si="50"/>
        <v>12127.934</v>
      </c>
      <c r="BN56" t="str">
        <f ca="1" t="shared" si="45"/>
        <v>12289.488</v>
      </c>
      <c r="BO56" t="str">
        <f ca="1" t="shared" si="45"/>
        <v>10639.561</v>
      </c>
      <c r="BP56" t="str">
        <f ca="1" t="shared" si="45"/>
        <v>11591.619</v>
      </c>
      <c r="BQ56" t="str">
        <f ca="1" t="shared" si="45"/>
        <v>12394.234</v>
      </c>
      <c r="BR56" t="str">
        <f ca="1" t="shared" si="45"/>
        <v>12626.389</v>
      </c>
      <c r="BS56" t="str">
        <f ca="1" t="shared" si="45"/>
        <v>12201.801</v>
      </c>
      <c r="BT56" t="str">
        <f ca="1" t="shared" si="45"/>
        <v>12310.432</v>
      </c>
      <c r="BU56" t="str">
        <f ca="1" t="shared" si="45"/>
        <v>11623.889</v>
      </c>
      <c r="BV56" t="str">
        <f ca="1" t="shared" si="45"/>
        <v>11790.345</v>
      </c>
    </row>
    <row r="57" spans="17:74" ht="11.25">
      <c r="Q57" s="17"/>
      <c r="R57" s="12">
        <f ca="1" t="shared" si="51"/>
        <v>149.0037201725919</v>
      </c>
      <c r="S57" s="17" t="str">
        <f t="shared" si="7"/>
        <v>Forecast Time: 149  Index A forecast =   10889.688</v>
      </c>
      <c r="T57" s="17" t="str">
        <f t="shared" si="8"/>
        <v>Forecast Time: 149  Index A forecast =   11124.094</v>
      </c>
      <c r="U57" s="17" t="str">
        <f t="shared" si="9"/>
        <v>Forecast Time: 149  Index A forecast =   10609.234</v>
      </c>
      <c r="V57" s="17" t="str">
        <f t="shared" si="10"/>
        <v>Forecast Time: 149  Index A forecast =   11706.690</v>
      </c>
      <c r="W57" s="17" t="str">
        <f t="shared" si="11"/>
        <v>Forecast Time: 149  Index A forecast =   11309.597</v>
      </c>
      <c r="X57" s="17" t="str">
        <f t="shared" si="12"/>
        <v>Forecast Time: 149  Index A forecast =   11950.273</v>
      </c>
      <c r="Y57" s="17" t="str">
        <f t="shared" si="13"/>
        <v>Forecast Time: 149  Index A forecast =   11317.390</v>
      </c>
      <c r="Z57" s="17" t="str">
        <f t="shared" si="14"/>
        <v>Forecast Time: 149  Index A forecast =   11955.363</v>
      </c>
      <c r="AA57" s="17" t="str">
        <f t="shared" si="15"/>
        <v>Forecast Time: 149  Index A forecast =   10101.461</v>
      </c>
      <c r="AB57" s="17" t="str">
        <f t="shared" si="16"/>
        <v>Forecast Time: 149  Index A forecast =   10622.856</v>
      </c>
      <c r="AC57" s="17" t="str">
        <f t="shared" si="17"/>
        <v>Forecast Time: 149  Index B forecast =   12403.963</v>
      </c>
      <c r="AD57" s="17" t="str">
        <f t="shared" si="18"/>
        <v>Forecast Time: 149  Index B forecast =   12640.955</v>
      </c>
      <c r="AE57" s="17" t="str">
        <f t="shared" si="19"/>
        <v>Forecast Time: 149  Index B forecast =   12025.722</v>
      </c>
      <c r="AF57" s="17" t="str">
        <f t="shared" si="20"/>
        <v>Forecast Time: 149  Index B forecast =   11676.351</v>
      </c>
      <c r="AG57" s="17" t="str">
        <f t="shared" si="21"/>
        <v>Forecast Time: 149  Index B forecast =   11736.471</v>
      </c>
      <c r="AH57" s="17" t="str">
        <f t="shared" si="22"/>
        <v>Forecast Time: 149  Index B forecast =   12261.892</v>
      </c>
      <c r="AI57" s="17" t="str">
        <f t="shared" si="23"/>
        <v>Forecast Time: 149  Index B forecast =   12338.279</v>
      </c>
      <c r="AJ57" s="17" t="str">
        <f t="shared" si="24"/>
        <v>Forecast Time: 149  Index B forecast =   11780.760</v>
      </c>
      <c r="AK57" s="17" t="str">
        <f t="shared" si="25"/>
        <v>Forecast Time: 149  Index B forecast =   11187.763</v>
      </c>
      <c r="AL57" s="17" t="str">
        <f t="shared" si="26"/>
        <v>Forecast Time: 149  Index B forecast =   10973.268</v>
      </c>
      <c r="AS57" t="str">
        <f t="shared" si="47"/>
        <v>Forecast Time: 149  Index A forecast =   10889.688</v>
      </c>
      <c r="AT57" t="s">
        <v>123</v>
      </c>
      <c r="AU57" t="str">
        <f t="shared" si="48"/>
        <v>149</v>
      </c>
      <c r="AV57" t="s">
        <v>125</v>
      </c>
      <c r="AW57">
        <v>6</v>
      </c>
      <c r="AX57">
        <f t="shared" si="37"/>
        <v>2000</v>
      </c>
      <c r="AZ57">
        <f t="shared" si="32"/>
        <v>10981</v>
      </c>
      <c r="BA57" t="str">
        <f ca="1" t="shared" si="49"/>
        <v>10889.688</v>
      </c>
      <c r="BB57" t="str">
        <f ca="1" t="shared" si="44"/>
        <v>11124.094</v>
      </c>
      <c r="BC57" t="str">
        <f ca="1" t="shared" si="44"/>
        <v>10609.234</v>
      </c>
      <c r="BD57" t="str">
        <f ca="1" t="shared" si="44"/>
        <v>11706.690</v>
      </c>
      <c r="BE57" t="str">
        <f ca="1" t="shared" si="44"/>
        <v>11309.597</v>
      </c>
      <c r="BF57" t="str">
        <f ca="1" t="shared" si="44"/>
        <v>11950.273</v>
      </c>
      <c r="BG57" t="str">
        <f ca="1" t="shared" si="44"/>
        <v>11317.390</v>
      </c>
      <c r="BH57" t="str">
        <f ca="1" t="shared" si="44"/>
        <v>11955.363</v>
      </c>
      <c r="BI57" t="str">
        <f ca="1" t="shared" si="44"/>
        <v>10101.461</v>
      </c>
      <c r="BJ57" t="str">
        <f ca="1" t="shared" si="44"/>
        <v>10622.856</v>
      </c>
      <c r="BK57" t="s">
        <v>126</v>
      </c>
      <c r="BL57">
        <f t="shared" si="33"/>
        <v>11718</v>
      </c>
      <c r="BM57" t="str">
        <f ca="1" t="shared" si="50"/>
        <v>12403.963</v>
      </c>
      <c r="BN57" t="str">
        <f ca="1" t="shared" si="45"/>
        <v>12640.955</v>
      </c>
      <c r="BO57" t="str">
        <f ca="1" t="shared" si="45"/>
        <v>12025.722</v>
      </c>
      <c r="BP57" t="str">
        <f ca="1" t="shared" si="45"/>
        <v>11676.351</v>
      </c>
      <c r="BQ57" t="str">
        <f ca="1" t="shared" si="45"/>
        <v>11736.471</v>
      </c>
      <c r="BR57" t="str">
        <f ca="1" t="shared" si="45"/>
        <v>12261.892</v>
      </c>
      <c r="BS57" t="str">
        <f ca="1" t="shared" si="45"/>
        <v>12338.279</v>
      </c>
      <c r="BT57" t="str">
        <f ca="1" t="shared" si="45"/>
        <v>11780.760</v>
      </c>
      <c r="BU57" t="str">
        <f ca="1" t="shared" si="45"/>
        <v>11187.763</v>
      </c>
      <c r="BV57" t="str">
        <f ca="1" t="shared" si="45"/>
        <v>10973.268</v>
      </c>
    </row>
    <row r="58" spans="17:74" ht="11.25">
      <c r="Q58" s="17"/>
      <c r="R58" s="12">
        <f ca="1" t="shared" si="51"/>
        <v>181.01065354494654</v>
      </c>
      <c r="S58" s="17" t="str">
        <f t="shared" si="7"/>
        <v>Forecast Time: 181  Index A forecast =   11136.164</v>
      </c>
      <c r="T58" s="17" t="str">
        <f t="shared" si="8"/>
        <v>Forecast Time: 181  Index A forecast =   10449.119</v>
      </c>
      <c r="U58" s="17" t="str">
        <f t="shared" si="9"/>
        <v>Forecast Time: 181  Index A forecast =   10503.843</v>
      </c>
      <c r="V58" s="17" t="str">
        <f t="shared" si="10"/>
        <v>Forecast Time: 181  Index A forecast =   10435.183</v>
      </c>
      <c r="W58" s="17" t="str">
        <f t="shared" si="11"/>
        <v>Forecast Time: 181  Index A forecast =   10638.002</v>
      </c>
      <c r="X58" s="17" t="str">
        <f t="shared" si="12"/>
        <v>Forecast Time: 181  Index A forecast =   11240.978</v>
      </c>
      <c r="Y58" s="17" t="str">
        <f t="shared" si="13"/>
        <v>Forecast Time: 181  Index A forecast =   10895.434</v>
      </c>
      <c r="Z58" s="17" t="str">
        <f t="shared" si="14"/>
        <v>Forecast Time: 181  Index A forecast =   11301.305</v>
      </c>
      <c r="AA58" s="17" t="str">
        <f t="shared" si="15"/>
        <v>Forecast Time: 181  Index A forecast =   11124.158</v>
      </c>
      <c r="AB58" s="17" t="str">
        <f t="shared" si="16"/>
        <v>Forecast Time: 181  Index A forecast =   11384.039</v>
      </c>
      <c r="AC58" s="17" t="str">
        <f t="shared" si="17"/>
        <v>Forecast Time: 181  Index B forecast =   12175.016</v>
      </c>
      <c r="AD58" s="17" t="str">
        <f t="shared" si="18"/>
        <v>Forecast Time: 181  Index B forecast =   11934.343</v>
      </c>
      <c r="AE58" s="17" t="str">
        <f t="shared" si="19"/>
        <v>Forecast Time: 181  Index B forecast =   11080.913</v>
      </c>
      <c r="AF58" s="17" t="str">
        <f t="shared" si="20"/>
        <v>Forecast Time: 181  Index B forecast =   11363.229</v>
      </c>
      <c r="AG58" s="17" t="str">
        <f t="shared" si="21"/>
        <v>Forecast Time: 181  Index B forecast =   11959.021</v>
      </c>
      <c r="AH58" s="17" t="str">
        <f t="shared" si="22"/>
        <v>Forecast Time: 181  Index B forecast =   12062.253</v>
      </c>
      <c r="AI58" s="17" t="str">
        <f t="shared" si="23"/>
        <v>Forecast Time: 181  Index B forecast =   12028.205</v>
      </c>
      <c r="AJ58" s="17" t="str">
        <f t="shared" si="24"/>
        <v>Forecast Time: 181  Index B forecast =   11473.127</v>
      </c>
      <c r="AK58" s="17" t="str">
        <f t="shared" si="25"/>
        <v>Forecast Time: 181  Index B forecast =   12027.774</v>
      </c>
      <c r="AL58" s="17" t="str">
        <f t="shared" si="26"/>
        <v>Forecast Time: 181  Index B forecast =   12369.847</v>
      </c>
      <c r="AS58" t="str">
        <f t="shared" si="47"/>
        <v>Forecast Time: 181  Index A forecast =   11136.164</v>
      </c>
      <c r="AT58" t="s">
        <v>123</v>
      </c>
      <c r="AU58" t="str">
        <f t="shared" si="48"/>
        <v>181</v>
      </c>
      <c r="AV58" t="s">
        <v>125</v>
      </c>
      <c r="AW58">
        <v>7</v>
      </c>
      <c r="AX58">
        <f t="shared" si="37"/>
        <v>1500</v>
      </c>
      <c r="AZ58">
        <f t="shared" si="32"/>
        <v>10981</v>
      </c>
      <c r="BA58" t="str">
        <f ca="1" t="shared" si="49"/>
        <v>11136.164</v>
      </c>
      <c r="BB58" t="str">
        <f ca="1" t="shared" si="44"/>
        <v>10449.119</v>
      </c>
      <c r="BC58" t="str">
        <f ca="1" t="shared" si="44"/>
        <v>10503.843</v>
      </c>
      <c r="BD58" t="str">
        <f ca="1" t="shared" si="44"/>
        <v>10435.183</v>
      </c>
      <c r="BE58" t="str">
        <f ca="1" t="shared" si="44"/>
        <v>10638.002</v>
      </c>
      <c r="BF58" t="str">
        <f ca="1" t="shared" si="44"/>
        <v>11240.978</v>
      </c>
      <c r="BG58" t="str">
        <f ca="1" t="shared" si="44"/>
        <v>10895.434</v>
      </c>
      <c r="BH58" t="str">
        <f ca="1" t="shared" si="44"/>
        <v>11301.305</v>
      </c>
      <c r="BI58" t="str">
        <f ca="1" t="shared" si="44"/>
        <v>11124.158</v>
      </c>
      <c r="BJ58" t="str">
        <f ca="1" t="shared" si="44"/>
        <v>11384.039</v>
      </c>
      <c r="BK58" t="s">
        <v>126</v>
      </c>
      <c r="BL58">
        <f t="shared" si="33"/>
        <v>11718</v>
      </c>
      <c r="BM58" t="str">
        <f ca="1" t="shared" si="50"/>
        <v>12175.016</v>
      </c>
      <c r="BN58" t="str">
        <f ca="1" t="shared" si="45"/>
        <v>11934.343</v>
      </c>
      <c r="BO58" t="str">
        <f ca="1" t="shared" si="45"/>
        <v>11080.913</v>
      </c>
      <c r="BP58" t="str">
        <f ca="1" t="shared" si="45"/>
        <v>11363.229</v>
      </c>
      <c r="BQ58" t="str">
        <f ca="1" t="shared" si="45"/>
        <v>11959.021</v>
      </c>
      <c r="BR58" t="str">
        <f ca="1" t="shared" si="45"/>
        <v>12062.253</v>
      </c>
      <c r="BS58" t="str">
        <f ca="1" t="shared" si="45"/>
        <v>12028.205</v>
      </c>
      <c r="BT58" t="str">
        <f ca="1" t="shared" si="45"/>
        <v>11473.127</v>
      </c>
      <c r="BU58" t="str">
        <f ca="1" t="shared" si="45"/>
        <v>12027.774</v>
      </c>
      <c r="BV58" t="str">
        <f ca="1" t="shared" si="45"/>
        <v>12369.847</v>
      </c>
    </row>
    <row r="59" spans="17:74" ht="11.25">
      <c r="Q59" s="17"/>
      <c r="R59" s="12">
        <f ca="1" t="shared" si="51"/>
        <v>214.7617594978202</v>
      </c>
      <c r="S59" s="17" t="str">
        <f t="shared" si="7"/>
        <v>Forecast Time: 215  Index A forecast =   11423.646</v>
      </c>
      <c r="T59" s="17" t="str">
        <f t="shared" si="8"/>
        <v>Forecast Time: 215  Index A forecast =   10973.694</v>
      </c>
      <c r="U59" s="17" t="str">
        <f t="shared" si="9"/>
        <v>Forecast Time: 215  Index A forecast =   11264.667</v>
      </c>
      <c r="V59" s="17" t="str">
        <f t="shared" si="10"/>
        <v>Forecast Time: 215  Index A forecast =   10871.181</v>
      </c>
      <c r="W59" s="17" t="str">
        <f t="shared" si="11"/>
        <v>Forecast Time: 215  Index A forecast =   10908.256</v>
      </c>
      <c r="X59" s="17" t="str">
        <f t="shared" si="12"/>
        <v>Forecast Time: 215  Index A forecast =   11006.231</v>
      </c>
      <c r="Y59" s="17" t="str">
        <f t="shared" si="13"/>
        <v>Forecast Time: 215  Index A forecast =   10931.002</v>
      </c>
      <c r="Z59" s="17" t="str">
        <f t="shared" si="14"/>
        <v>Forecast Time: 215  Index A forecast =   10579.439</v>
      </c>
      <c r="AA59" s="17" t="str">
        <f t="shared" si="15"/>
        <v>Forecast Time: 215  Index A forecast =   10772.696</v>
      </c>
      <c r="AB59" s="17" t="str">
        <f t="shared" si="16"/>
        <v>Forecast Time: 215  Index A forecast =   10855.887</v>
      </c>
      <c r="AC59" s="17" t="str">
        <f t="shared" si="17"/>
        <v>Forecast Time: 215  Index B forecast =   12142.828</v>
      </c>
      <c r="AD59" s="17" t="str">
        <f t="shared" si="18"/>
        <v>Forecast Time: 215  Index B forecast =   11242.700</v>
      </c>
      <c r="AE59" s="17" t="str">
        <f t="shared" si="19"/>
        <v>Forecast Time: 215  Index B forecast =   12076.916</v>
      </c>
      <c r="AF59" s="17" t="str">
        <f t="shared" si="20"/>
        <v>Forecast Time: 215  Index B forecast =   11280.221</v>
      </c>
      <c r="AG59" s="17" t="str">
        <f t="shared" si="21"/>
        <v>Forecast Time: 215  Index B forecast =   12058.116</v>
      </c>
      <c r="AH59" s="17" t="str">
        <f t="shared" si="22"/>
        <v>Forecast Time: 215  Index B forecast =   11309.646</v>
      </c>
      <c r="AI59" s="17" t="str">
        <f t="shared" si="23"/>
        <v>Forecast Time: 215  Index B forecast =   11516.398</v>
      </c>
      <c r="AJ59" s="17" t="str">
        <f t="shared" si="24"/>
        <v>Forecast Time: 215  Index B forecast =   11747.076</v>
      </c>
      <c r="AK59" s="17" t="str">
        <f t="shared" si="25"/>
        <v>Forecast Time: 215  Index B forecast =   11689.194</v>
      </c>
      <c r="AL59" s="17" t="str">
        <f t="shared" si="26"/>
        <v>Forecast Time: 215  Index B forecast =   11887.394</v>
      </c>
      <c r="AS59" t="str">
        <f t="shared" si="47"/>
        <v>Forecast Time: 215  Index A forecast =   11423.646</v>
      </c>
      <c r="AT59" t="s">
        <v>123</v>
      </c>
      <c r="AU59" t="str">
        <f t="shared" si="48"/>
        <v>215</v>
      </c>
      <c r="AV59" t="s">
        <v>125</v>
      </c>
      <c r="AW59">
        <v>8</v>
      </c>
      <c r="AX59">
        <f t="shared" si="37"/>
        <v>1000</v>
      </c>
      <c r="AZ59">
        <f t="shared" si="32"/>
        <v>10981</v>
      </c>
      <c r="BA59" t="str">
        <f ca="1" t="shared" si="49"/>
        <v>11423.646</v>
      </c>
      <c r="BB59" t="str">
        <f aca="true" ca="1" t="shared" si="52" ref="BB59:BJ74">+TEXT($AZ59+(RAND()-0.5)*$AX59,"0.000")</f>
        <v>10973.694</v>
      </c>
      <c r="BC59" t="str">
        <f ca="1" t="shared" si="52"/>
        <v>11264.667</v>
      </c>
      <c r="BD59" t="str">
        <f ca="1" t="shared" si="52"/>
        <v>10871.181</v>
      </c>
      <c r="BE59" t="str">
        <f ca="1" t="shared" si="52"/>
        <v>10908.256</v>
      </c>
      <c r="BF59" t="str">
        <f ca="1" t="shared" si="52"/>
        <v>11006.231</v>
      </c>
      <c r="BG59" t="str">
        <f ca="1" t="shared" si="52"/>
        <v>10931.002</v>
      </c>
      <c r="BH59" t="str">
        <f ca="1" t="shared" si="52"/>
        <v>10579.439</v>
      </c>
      <c r="BI59" t="str">
        <f ca="1" t="shared" si="52"/>
        <v>10772.696</v>
      </c>
      <c r="BJ59" t="str">
        <f ca="1" t="shared" si="52"/>
        <v>10855.887</v>
      </c>
      <c r="BK59" t="s">
        <v>126</v>
      </c>
      <c r="BL59">
        <f t="shared" si="33"/>
        <v>11718</v>
      </c>
      <c r="BM59" t="str">
        <f ca="1" t="shared" si="50"/>
        <v>12142.828</v>
      </c>
      <c r="BN59" t="str">
        <f aca="true" ca="1" t="shared" si="53" ref="BN59:BV74">+TEXT($BL59+(RAND()-0.5)*$AX59,"0.000")</f>
        <v>11242.700</v>
      </c>
      <c r="BO59" t="str">
        <f ca="1" t="shared" si="53"/>
        <v>12076.916</v>
      </c>
      <c r="BP59" t="str">
        <f ca="1" t="shared" si="53"/>
        <v>11280.221</v>
      </c>
      <c r="BQ59" t="str">
        <f ca="1" t="shared" si="53"/>
        <v>12058.116</v>
      </c>
      <c r="BR59" t="str">
        <f ca="1" t="shared" si="53"/>
        <v>11309.646</v>
      </c>
      <c r="BS59" t="str">
        <f ca="1" t="shared" si="53"/>
        <v>11516.398</v>
      </c>
      <c r="BT59" t="str">
        <f ca="1" t="shared" si="53"/>
        <v>11747.076</v>
      </c>
      <c r="BU59" t="str">
        <f ca="1" t="shared" si="53"/>
        <v>11689.194</v>
      </c>
      <c r="BV59" t="str">
        <f ca="1" t="shared" si="53"/>
        <v>11887.394</v>
      </c>
    </row>
    <row r="60" spans="17:74" ht="11.25">
      <c r="Q60" s="17"/>
      <c r="R60" s="12">
        <f ca="1" t="shared" si="51"/>
        <v>220.47315239283017</v>
      </c>
      <c r="S60" s="17" t="str">
        <f t="shared" si="7"/>
        <v>Forecast Time: 220  Index A forecast =   10808.347</v>
      </c>
      <c r="T60" s="17" t="str">
        <f t="shared" si="8"/>
        <v>Forecast Time: 220  Index A forecast =   10979.946</v>
      </c>
      <c r="U60" s="17" t="str">
        <f t="shared" si="9"/>
        <v>Forecast Time: 220  Index A forecast =   10807.514</v>
      </c>
      <c r="V60" s="17" t="str">
        <f t="shared" si="10"/>
        <v>Forecast Time: 220  Index A forecast =   10965.808</v>
      </c>
      <c r="W60" s="17" t="str">
        <f t="shared" si="11"/>
        <v>Forecast Time: 220  Index A forecast =   11215.137</v>
      </c>
      <c r="X60" s="17" t="str">
        <f t="shared" si="12"/>
        <v>Forecast Time: 220  Index A forecast =   11084.522</v>
      </c>
      <c r="Y60" s="17" t="str">
        <f t="shared" si="13"/>
        <v>Forecast Time: 220  Index A forecast =   10871.511</v>
      </c>
      <c r="Z60" s="17" t="str">
        <f t="shared" si="14"/>
        <v>Forecast Time: 220  Index A forecast =   10870.232</v>
      </c>
      <c r="AA60" s="17" t="str">
        <f t="shared" si="15"/>
        <v>Forecast Time: 220  Index A forecast =   10984.464</v>
      </c>
      <c r="AB60" s="17" t="str">
        <f t="shared" si="16"/>
        <v>Forecast Time: 220  Index A forecast =   11003.060</v>
      </c>
      <c r="AC60" s="17" t="str">
        <f t="shared" si="17"/>
        <v>Forecast Time: 220  Index B forecast =   11677.053</v>
      </c>
      <c r="AD60" s="17" t="str">
        <f t="shared" si="18"/>
        <v>Forecast Time: 220  Index B forecast =   11934.786</v>
      </c>
      <c r="AE60" s="17" t="str">
        <f t="shared" si="19"/>
        <v>Forecast Time: 220  Index B forecast =   11486.039</v>
      </c>
      <c r="AF60" s="17" t="str">
        <f t="shared" si="20"/>
        <v>Forecast Time: 220  Index B forecast =   11877.529</v>
      </c>
      <c r="AG60" s="17" t="str">
        <f t="shared" si="21"/>
        <v>Forecast Time: 220  Index B forecast =   11965.930</v>
      </c>
      <c r="AH60" s="17" t="str">
        <f t="shared" si="22"/>
        <v>Forecast Time: 220  Index B forecast =   11668.009</v>
      </c>
      <c r="AI60" s="17" t="str">
        <f t="shared" si="23"/>
        <v>Forecast Time: 220  Index B forecast =   11721.360</v>
      </c>
      <c r="AJ60" s="17" t="str">
        <f t="shared" si="24"/>
        <v>Forecast Time: 220  Index B forecast =   11828.878</v>
      </c>
      <c r="AK60" s="17" t="str">
        <f t="shared" si="25"/>
        <v>Forecast Time: 220  Index B forecast =   11579.633</v>
      </c>
      <c r="AL60" s="17" t="str">
        <f t="shared" si="26"/>
        <v>Forecast Time: 220  Index B forecast =   11842.985</v>
      </c>
      <c r="AS60" t="str">
        <f t="shared" si="47"/>
        <v>Forecast Time: 220  Index A forecast =   10808.347</v>
      </c>
      <c r="AT60" t="s">
        <v>123</v>
      </c>
      <c r="AU60" t="str">
        <f t="shared" si="48"/>
        <v>220</v>
      </c>
      <c r="AV60" t="s">
        <v>125</v>
      </c>
      <c r="AW60">
        <v>9</v>
      </c>
      <c r="AX60">
        <f t="shared" si="37"/>
        <v>500</v>
      </c>
      <c r="AZ60">
        <f t="shared" si="32"/>
        <v>10981</v>
      </c>
      <c r="BA60" t="str">
        <f ca="1" t="shared" si="49"/>
        <v>10808.347</v>
      </c>
      <c r="BB60" t="str">
        <f ca="1" t="shared" si="52"/>
        <v>10979.946</v>
      </c>
      <c r="BC60" t="str">
        <f ca="1" t="shared" si="52"/>
        <v>10807.514</v>
      </c>
      <c r="BD60" t="str">
        <f ca="1" t="shared" si="52"/>
        <v>10965.808</v>
      </c>
      <c r="BE60" t="str">
        <f ca="1" t="shared" si="52"/>
        <v>11215.137</v>
      </c>
      <c r="BF60" t="str">
        <f ca="1" t="shared" si="52"/>
        <v>11084.522</v>
      </c>
      <c r="BG60" t="str">
        <f ca="1" t="shared" si="52"/>
        <v>10871.511</v>
      </c>
      <c r="BH60" t="str">
        <f ca="1" t="shared" si="52"/>
        <v>10870.232</v>
      </c>
      <c r="BI60" t="str">
        <f ca="1" t="shared" si="52"/>
        <v>10984.464</v>
      </c>
      <c r="BJ60" t="str">
        <f ca="1" t="shared" si="52"/>
        <v>11003.060</v>
      </c>
      <c r="BK60" t="s">
        <v>126</v>
      </c>
      <c r="BL60">
        <f t="shared" si="33"/>
        <v>11718</v>
      </c>
      <c r="BM60" t="str">
        <f ca="1" t="shared" si="50"/>
        <v>11677.053</v>
      </c>
      <c r="BN60" t="str">
        <f ca="1" t="shared" si="53"/>
        <v>11934.786</v>
      </c>
      <c r="BO60" t="str">
        <f ca="1" t="shared" si="53"/>
        <v>11486.039</v>
      </c>
      <c r="BP60" t="str">
        <f ca="1" t="shared" si="53"/>
        <v>11877.529</v>
      </c>
      <c r="BQ60" t="str">
        <f ca="1" t="shared" si="53"/>
        <v>11965.930</v>
      </c>
      <c r="BR60" t="str">
        <f ca="1" t="shared" si="53"/>
        <v>11668.009</v>
      </c>
      <c r="BS60" t="str">
        <f ca="1" t="shared" si="53"/>
        <v>11721.360</v>
      </c>
      <c r="BT60" t="str">
        <f ca="1" t="shared" si="53"/>
        <v>11828.878</v>
      </c>
      <c r="BU60" t="str">
        <f ca="1" t="shared" si="53"/>
        <v>11579.633</v>
      </c>
      <c r="BV60" t="str">
        <f ca="1" t="shared" si="53"/>
        <v>11842.985</v>
      </c>
    </row>
    <row r="61" spans="17:74" ht="11.25">
      <c r="Q61" s="17" t="s">
        <v>17</v>
      </c>
      <c r="R61" s="12">
        <f ca="1">+AW61*($B$4/15+$B$4/(RAND()*150))</f>
        <v>0</v>
      </c>
      <c r="S61" s="17" t="str">
        <f t="shared" si="7"/>
        <v>Forecast Time: 0  Index A forecast =   10589.837</v>
      </c>
      <c r="T61" s="17" t="str">
        <f t="shared" si="8"/>
        <v>Forecast Time: 0  Index A forecast =   10889.188</v>
      </c>
      <c r="U61" s="17" t="str">
        <f t="shared" si="9"/>
        <v>Forecast Time: 0  Index A forecast =   12379.168</v>
      </c>
      <c r="V61" s="17" t="str">
        <f t="shared" si="10"/>
        <v>Forecast Time: 0  Index A forecast =   11118.635</v>
      </c>
      <c r="W61" s="17" t="str">
        <f t="shared" si="11"/>
        <v>Forecast Time: 0  Index A forecast =   11460.042</v>
      </c>
      <c r="X61" s="17" t="str">
        <f t="shared" si="12"/>
        <v>Forecast Time: 0  Index A forecast =   9362.472</v>
      </c>
      <c r="Y61" s="17" t="str">
        <f t="shared" si="13"/>
        <v>Forecast Time: 0  Index A forecast =   12076.383</v>
      </c>
      <c r="Z61" s="17" t="str">
        <f t="shared" si="14"/>
        <v>Forecast Time: 0  Index A forecast =   11278.057</v>
      </c>
      <c r="AA61" s="17" t="str">
        <f t="shared" si="15"/>
        <v>Forecast Time: 0  Index A forecast =   13622.071</v>
      </c>
      <c r="AB61" s="17" t="str">
        <f t="shared" si="16"/>
        <v>Forecast Time: 0  Index A forecast =   11056.054</v>
      </c>
      <c r="AC61" s="17" t="str">
        <f t="shared" si="17"/>
        <v>Forecast Time: 0  Index B forecast =   10107.921</v>
      </c>
      <c r="AD61" s="17" t="str">
        <f t="shared" si="18"/>
        <v>Forecast Time: 0  Index B forecast =   10706.585</v>
      </c>
      <c r="AE61" s="17" t="str">
        <f t="shared" si="19"/>
        <v>Forecast Time: 0  Index B forecast =   10739.250</v>
      </c>
      <c r="AF61" s="17" t="str">
        <f t="shared" si="20"/>
        <v>Forecast Time: 0  Index B forecast =   10137.337</v>
      </c>
      <c r="AG61" s="17" t="str">
        <f t="shared" si="21"/>
        <v>Forecast Time: 0  Index B forecast =   12216.506</v>
      </c>
      <c r="AH61" s="17" t="str">
        <f t="shared" si="22"/>
        <v>Forecast Time: 0  Index B forecast =   13871.774</v>
      </c>
      <c r="AI61" s="17" t="str">
        <f t="shared" si="23"/>
        <v>Forecast Time: 0  Index B forecast =   10306.014</v>
      </c>
      <c r="AJ61" s="17" t="str">
        <f t="shared" si="24"/>
        <v>Forecast Time: 0  Index B forecast =   10413.709</v>
      </c>
      <c r="AK61" s="17" t="str">
        <f t="shared" si="25"/>
        <v>Forecast Time: 0  Index B forecast =   12898.147</v>
      </c>
      <c r="AL61" s="17" t="str">
        <f t="shared" si="26"/>
        <v>Forecast Time: 0  Index B forecast =   9592.894</v>
      </c>
      <c r="AS61" t="str">
        <f>AT61&amp;AU61&amp;AV61&amp;BA61</f>
        <v>Forecast Time: 0  Index A forecast =   10589.837</v>
      </c>
      <c r="AT61" t="s">
        <v>123</v>
      </c>
      <c r="AU61" t="str">
        <f>TEXT(R61,"0")</f>
        <v>0</v>
      </c>
      <c r="AV61" t="s">
        <v>125</v>
      </c>
      <c r="AW61">
        <v>0</v>
      </c>
      <c r="AX61">
        <f>+AX51</f>
        <v>5000</v>
      </c>
      <c r="AZ61" s="2">
        <f ca="1">+INT(7900+4200*RAND())</f>
        <v>11245</v>
      </c>
      <c r="BA61" t="str">
        <f ca="1" t="shared" si="49"/>
        <v>10589.837</v>
      </c>
      <c r="BB61" t="str">
        <f ca="1" t="shared" si="52"/>
        <v>10889.188</v>
      </c>
      <c r="BC61" t="str">
        <f ca="1" t="shared" si="52"/>
        <v>12379.168</v>
      </c>
      <c r="BD61" t="str">
        <f ca="1" t="shared" si="52"/>
        <v>11118.635</v>
      </c>
      <c r="BE61" t="str">
        <f ca="1" t="shared" si="52"/>
        <v>11460.042</v>
      </c>
      <c r="BF61" t="str">
        <f ca="1" t="shared" si="52"/>
        <v>9362.472</v>
      </c>
      <c r="BG61" t="str">
        <f ca="1" t="shared" si="52"/>
        <v>12076.383</v>
      </c>
      <c r="BH61" t="str">
        <f ca="1" t="shared" si="52"/>
        <v>11278.057</v>
      </c>
      <c r="BI61" t="str">
        <f ca="1" t="shared" si="52"/>
        <v>13622.071</v>
      </c>
      <c r="BJ61" t="str">
        <f ca="1" t="shared" si="52"/>
        <v>11056.054</v>
      </c>
      <c r="BK61" t="s">
        <v>126</v>
      </c>
      <c r="BL61" s="2">
        <f ca="1">+INT(7900+4200*RAND())</f>
        <v>11483</v>
      </c>
      <c r="BM61" t="str">
        <f ca="1" t="shared" si="50"/>
        <v>10107.921</v>
      </c>
      <c r="BN61" t="str">
        <f ca="1" t="shared" si="53"/>
        <v>10706.585</v>
      </c>
      <c r="BO61" t="str">
        <f ca="1" t="shared" si="53"/>
        <v>10739.250</v>
      </c>
      <c r="BP61" t="str">
        <f ca="1" t="shared" si="53"/>
        <v>10137.337</v>
      </c>
      <c r="BQ61" t="str">
        <f ca="1" t="shared" si="53"/>
        <v>12216.506</v>
      </c>
      <c r="BR61" t="str">
        <f ca="1" t="shared" si="53"/>
        <v>13871.774</v>
      </c>
      <c r="BS61" t="str">
        <f ca="1" t="shared" si="53"/>
        <v>10306.014</v>
      </c>
      <c r="BT61" t="str">
        <f ca="1" t="shared" si="53"/>
        <v>10413.709</v>
      </c>
      <c r="BU61" t="str">
        <f ca="1" t="shared" si="53"/>
        <v>12898.147</v>
      </c>
      <c r="BV61" t="str">
        <f ca="1" t="shared" si="53"/>
        <v>9592.894</v>
      </c>
    </row>
    <row r="62" spans="17:74" ht="11.25">
      <c r="Q62" s="17"/>
      <c r="R62" s="12">
        <f ca="1">+AW61*($B$4/11)+RAND()*$B$4/11</f>
        <v>26.152218990859186</v>
      </c>
      <c r="S62" s="17" t="str">
        <f t="shared" si="7"/>
        <v>Forecast Time: 26  Index A forecast =   12345.513</v>
      </c>
      <c r="T62" s="17" t="str">
        <f t="shared" si="8"/>
        <v>Forecast Time: 26  Index A forecast =   9898.693</v>
      </c>
      <c r="U62" s="17" t="str">
        <f t="shared" si="9"/>
        <v>Forecast Time: 26  Index A forecast =   11653.558</v>
      </c>
      <c r="V62" s="17" t="str">
        <f t="shared" si="10"/>
        <v>Forecast Time: 26  Index A forecast =   13058.136</v>
      </c>
      <c r="W62" s="17" t="str">
        <f t="shared" si="11"/>
        <v>Forecast Time: 26  Index A forecast =   10801.434</v>
      </c>
      <c r="X62" s="17" t="str">
        <f t="shared" si="12"/>
        <v>Forecast Time: 26  Index A forecast =   9288.327</v>
      </c>
      <c r="Y62" s="17" t="str">
        <f t="shared" si="13"/>
        <v>Forecast Time: 26  Index A forecast =   13362.300</v>
      </c>
      <c r="Z62" s="17" t="str">
        <f t="shared" si="14"/>
        <v>Forecast Time: 26  Index A forecast =   11078.676</v>
      </c>
      <c r="AA62" s="17" t="str">
        <f t="shared" si="15"/>
        <v>Forecast Time: 26  Index A forecast =   12370.881</v>
      </c>
      <c r="AB62" s="17" t="str">
        <f t="shared" si="16"/>
        <v>Forecast Time: 26  Index A forecast =   10223.164</v>
      </c>
      <c r="AC62" s="17" t="str">
        <f t="shared" si="17"/>
        <v>Forecast Time: 26  Index B forecast =   13692.757</v>
      </c>
      <c r="AD62" s="17" t="str">
        <f t="shared" si="18"/>
        <v>Forecast Time: 26  Index B forecast =   13408.267</v>
      </c>
      <c r="AE62" s="17" t="str">
        <f t="shared" si="19"/>
        <v>Forecast Time: 26  Index B forecast =   11096.197</v>
      </c>
      <c r="AF62" s="17" t="str">
        <f t="shared" si="20"/>
        <v>Forecast Time: 26  Index B forecast =   11482.469</v>
      </c>
      <c r="AG62" s="17" t="str">
        <f t="shared" si="21"/>
        <v>Forecast Time: 26  Index B forecast =   10486.604</v>
      </c>
      <c r="AH62" s="17" t="str">
        <f t="shared" si="22"/>
        <v>Forecast Time: 26  Index B forecast =   12188.958</v>
      </c>
      <c r="AI62" s="17" t="str">
        <f t="shared" si="23"/>
        <v>Forecast Time: 26  Index B forecast =   13094.916</v>
      </c>
      <c r="AJ62" s="17" t="str">
        <f t="shared" si="24"/>
        <v>Forecast Time: 26  Index B forecast =   12789.786</v>
      </c>
      <c r="AK62" s="17" t="str">
        <f t="shared" si="25"/>
        <v>Forecast Time: 26  Index B forecast =   13623.599</v>
      </c>
      <c r="AL62" s="17" t="str">
        <f t="shared" si="26"/>
        <v>Forecast Time: 26  Index B forecast =   13165.745</v>
      </c>
      <c r="AS62" t="str">
        <f aca="true" t="shared" si="54" ref="AS62:AS70">AT62&amp;AU62&amp;AV62&amp;BA62</f>
        <v>Forecast Time: 26  Index A forecast =   12345.513</v>
      </c>
      <c r="AT62" t="s">
        <v>123</v>
      </c>
      <c r="AU62" t="str">
        <f aca="true" t="shared" si="55" ref="AU62:AU70">TEXT(R62,"0")</f>
        <v>26</v>
      </c>
      <c r="AV62" t="s">
        <v>125</v>
      </c>
      <c r="AW62">
        <v>1</v>
      </c>
      <c r="AX62">
        <f t="shared" si="37"/>
        <v>4500</v>
      </c>
      <c r="AZ62">
        <f t="shared" si="32"/>
        <v>11245</v>
      </c>
      <c r="BA62" t="str">
        <f ca="1" t="shared" si="49"/>
        <v>12345.513</v>
      </c>
      <c r="BB62" t="str">
        <f ca="1" t="shared" si="52"/>
        <v>9898.693</v>
      </c>
      <c r="BC62" t="str">
        <f ca="1" t="shared" si="52"/>
        <v>11653.558</v>
      </c>
      <c r="BD62" t="str">
        <f ca="1" t="shared" si="52"/>
        <v>13058.136</v>
      </c>
      <c r="BE62" t="str">
        <f ca="1" t="shared" si="52"/>
        <v>10801.434</v>
      </c>
      <c r="BF62" t="str">
        <f ca="1" t="shared" si="52"/>
        <v>9288.327</v>
      </c>
      <c r="BG62" t="str">
        <f ca="1" t="shared" si="52"/>
        <v>13362.300</v>
      </c>
      <c r="BH62" t="str">
        <f ca="1" t="shared" si="52"/>
        <v>11078.676</v>
      </c>
      <c r="BI62" t="str">
        <f ca="1" t="shared" si="52"/>
        <v>12370.881</v>
      </c>
      <c r="BJ62" t="str">
        <f ca="1" t="shared" si="52"/>
        <v>10223.164</v>
      </c>
      <c r="BK62" t="s">
        <v>126</v>
      </c>
      <c r="BL62">
        <f t="shared" si="33"/>
        <v>11483</v>
      </c>
      <c r="BM62" t="str">
        <f ca="1" t="shared" si="50"/>
        <v>13692.757</v>
      </c>
      <c r="BN62" t="str">
        <f ca="1" t="shared" si="53"/>
        <v>13408.267</v>
      </c>
      <c r="BO62" t="str">
        <f ca="1" t="shared" si="53"/>
        <v>11096.197</v>
      </c>
      <c r="BP62" t="str">
        <f ca="1" t="shared" si="53"/>
        <v>11482.469</v>
      </c>
      <c r="BQ62" t="str">
        <f ca="1" t="shared" si="53"/>
        <v>10486.604</v>
      </c>
      <c r="BR62" t="str">
        <f ca="1" t="shared" si="53"/>
        <v>12188.958</v>
      </c>
      <c r="BS62" t="str">
        <f ca="1" t="shared" si="53"/>
        <v>13094.916</v>
      </c>
      <c r="BT62" t="str">
        <f ca="1" t="shared" si="53"/>
        <v>12789.786</v>
      </c>
      <c r="BU62" t="str">
        <f ca="1" t="shared" si="53"/>
        <v>13623.599</v>
      </c>
      <c r="BV62" t="str">
        <f ca="1" t="shared" si="53"/>
        <v>13165.745</v>
      </c>
    </row>
    <row r="63" spans="17:74" ht="11.25">
      <c r="Q63" s="17"/>
      <c r="R63" s="12">
        <f ca="1">+AW62*($B$4/11)+RAND()*$B$4/11</f>
        <v>37.65009267190843</v>
      </c>
      <c r="S63" s="17" t="str">
        <f t="shared" si="7"/>
        <v>Forecast Time: 38  Index A forecast =   13070.888</v>
      </c>
      <c r="T63" s="17" t="str">
        <f t="shared" si="8"/>
        <v>Forecast Time: 38  Index A forecast =   11285.573</v>
      </c>
      <c r="U63" s="17" t="str">
        <f t="shared" si="9"/>
        <v>Forecast Time: 38  Index A forecast =   12417.698</v>
      </c>
      <c r="V63" s="17" t="str">
        <f t="shared" si="10"/>
        <v>Forecast Time: 38  Index A forecast =   12155.325</v>
      </c>
      <c r="W63" s="17" t="str">
        <f t="shared" si="11"/>
        <v>Forecast Time: 38  Index A forecast =   10621.122</v>
      </c>
      <c r="X63" s="17" t="str">
        <f t="shared" si="12"/>
        <v>Forecast Time: 38  Index A forecast =   10893.607</v>
      </c>
      <c r="Y63" s="17" t="str">
        <f t="shared" si="13"/>
        <v>Forecast Time: 38  Index A forecast =   12457.815</v>
      </c>
      <c r="Z63" s="17" t="str">
        <f t="shared" si="14"/>
        <v>Forecast Time: 38  Index A forecast =   10214.178</v>
      </c>
      <c r="AA63" s="17" t="str">
        <f t="shared" si="15"/>
        <v>Forecast Time: 38  Index A forecast =   11638.716</v>
      </c>
      <c r="AB63" s="17" t="str">
        <f t="shared" si="16"/>
        <v>Forecast Time: 38  Index A forecast =   13042.195</v>
      </c>
      <c r="AC63" s="17" t="str">
        <f t="shared" si="17"/>
        <v>Forecast Time: 38  Index B forecast =   12578.251</v>
      </c>
      <c r="AD63" s="17" t="str">
        <f t="shared" si="18"/>
        <v>Forecast Time: 38  Index B forecast =   12720.358</v>
      </c>
      <c r="AE63" s="17" t="str">
        <f t="shared" si="19"/>
        <v>Forecast Time: 38  Index B forecast =   11936.911</v>
      </c>
      <c r="AF63" s="17" t="str">
        <f t="shared" si="20"/>
        <v>Forecast Time: 38  Index B forecast =   10633.539</v>
      </c>
      <c r="AG63" s="17" t="str">
        <f t="shared" si="21"/>
        <v>Forecast Time: 38  Index B forecast =   12968.051</v>
      </c>
      <c r="AH63" s="17" t="str">
        <f t="shared" si="22"/>
        <v>Forecast Time: 38  Index B forecast =   9776.205</v>
      </c>
      <c r="AI63" s="17" t="str">
        <f t="shared" si="23"/>
        <v>Forecast Time: 38  Index B forecast =   11075.874</v>
      </c>
      <c r="AJ63" s="17" t="str">
        <f t="shared" si="24"/>
        <v>Forecast Time: 38  Index B forecast =   10078.631</v>
      </c>
      <c r="AK63" s="17" t="str">
        <f t="shared" si="25"/>
        <v>Forecast Time: 38  Index B forecast =   11410.478</v>
      </c>
      <c r="AL63" s="17" t="str">
        <f t="shared" si="26"/>
        <v>Forecast Time: 38  Index B forecast =   13397.472</v>
      </c>
      <c r="AS63" t="str">
        <f t="shared" si="54"/>
        <v>Forecast Time: 38  Index A forecast =   13070.888</v>
      </c>
      <c r="AT63" t="s">
        <v>123</v>
      </c>
      <c r="AU63" t="str">
        <f t="shared" si="55"/>
        <v>38</v>
      </c>
      <c r="AV63" t="s">
        <v>125</v>
      </c>
      <c r="AW63">
        <v>2</v>
      </c>
      <c r="AX63">
        <f t="shared" si="37"/>
        <v>4000</v>
      </c>
      <c r="AZ63">
        <f t="shared" si="32"/>
        <v>11245</v>
      </c>
      <c r="BA63" t="str">
        <f ca="1" t="shared" si="49"/>
        <v>13070.888</v>
      </c>
      <c r="BB63" t="str">
        <f ca="1" t="shared" si="52"/>
        <v>11285.573</v>
      </c>
      <c r="BC63" t="str">
        <f ca="1" t="shared" si="52"/>
        <v>12417.698</v>
      </c>
      <c r="BD63" t="str">
        <f ca="1" t="shared" si="52"/>
        <v>12155.325</v>
      </c>
      <c r="BE63" t="str">
        <f ca="1" t="shared" si="52"/>
        <v>10621.122</v>
      </c>
      <c r="BF63" t="str">
        <f ca="1" t="shared" si="52"/>
        <v>10893.607</v>
      </c>
      <c r="BG63" t="str">
        <f ca="1" t="shared" si="52"/>
        <v>12457.815</v>
      </c>
      <c r="BH63" t="str">
        <f ca="1" t="shared" si="52"/>
        <v>10214.178</v>
      </c>
      <c r="BI63" t="str">
        <f ca="1" t="shared" si="52"/>
        <v>11638.716</v>
      </c>
      <c r="BJ63" t="str">
        <f ca="1" t="shared" si="52"/>
        <v>13042.195</v>
      </c>
      <c r="BK63" t="s">
        <v>126</v>
      </c>
      <c r="BL63">
        <f t="shared" si="33"/>
        <v>11483</v>
      </c>
      <c r="BM63" t="str">
        <f ca="1" t="shared" si="50"/>
        <v>12578.251</v>
      </c>
      <c r="BN63" t="str">
        <f ca="1" t="shared" si="53"/>
        <v>12720.358</v>
      </c>
      <c r="BO63" t="str">
        <f ca="1" t="shared" si="53"/>
        <v>11936.911</v>
      </c>
      <c r="BP63" t="str">
        <f ca="1" t="shared" si="53"/>
        <v>10633.539</v>
      </c>
      <c r="BQ63" t="str">
        <f ca="1" t="shared" si="53"/>
        <v>12968.051</v>
      </c>
      <c r="BR63" t="str">
        <f ca="1" t="shared" si="53"/>
        <v>9776.205</v>
      </c>
      <c r="BS63" t="str">
        <f ca="1" t="shared" si="53"/>
        <v>11075.874</v>
      </c>
      <c r="BT63" t="str">
        <f ca="1" t="shared" si="53"/>
        <v>10078.631</v>
      </c>
      <c r="BU63" t="str">
        <f ca="1" t="shared" si="53"/>
        <v>11410.478</v>
      </c>
      <c r="BV63" t="str">
        <f ca="1" t="shared" si="53"/>
        <v>13397.472</v>
      </c>
    </row>
    <row r="64" spans="17:74" ht="11.25">
      <c r="Q64" s="17"/>
      <c r="R64" s="12">
        <f aca="true" ca="1" t="shared" si="56" ref="R64:R70">+AW63*($B$4/11)+RAND()*$B$4/11</f>
        <v>68.24416086972155</v>
      </c>
      <c r="S64" s="17" t="str">
        <f t="shared" si="7"/>
        <v>Forecast Time: 68  Index A forecast =   11630.596</v>
      </c>
      <c r="T64" s="17" t="str">
        <f t="shared" si="8"/>
        <v>Forecast Time: 68  Index A forecast =   11487.643</v>
      </c>
      <c r="U64" s="17" t="str">
        <f t="shared" si="9"/>
        <v>Forecast Time: 68  Index A forecast =   10767.826</v>
      </c>
      <c r="V64" s="17" t="str">
        <f t="shared" si="10"/>
        <v>Forecast Time: 68  Index A forecast =   12910.067</v>
      </c>
      <c r="W64" s="17" t="str">
        <f t="shared" si="11"/>
        <v>Forecast Time: 68  Index A forecast =   12391.799</v>
      </c>
      <c r="X64" s="17" t="str">
        <f t="shared" si="12"/>
        <v>Forecast Time: 68  Index A forecast =   11891.614</v>
      </c>
      <c r="Y64" s="17" t="str">
        <f t="shared" si="13"/>
        <v>Forecast Time: 68  Index A forecast =   12972.245</v>
      </c>
      <c r="Z64" s="17" t="str">
        <f t="shared" si="14"/>
        <v>Forecast Time: 68  Index A forecast =   11009.249</v>
      </c>
      <c r="AA64" s="17" t="str">
        <f t="shared" si="15"/>
        <v>Forecast Time: 68  Index A forecast =   12033.890</v>
      </c>
      <c r="AB64" s="17" t="str">
        <f t="shared" si="16"/>
        <v>Forecast Time: 68  Index A forecast =   12424.540</v>
      </c>
      <c r="AC64" s="17" t="str">
        <f t="shared" si="17"/>
        <v>Forecast Time: 68  Index B forecast =   12874.976</v>
      </c>
      <c r="AD64" s="17" t="str">
        <f t="shared" si="18"/>
        <v>Forecast Time: 68  Index B forecast =   10029.947</v>
      </c>
      <c r="AE64" s="17" t="str">
        <f t="shared" si="19"/>
        <v>Forecast Time: 68  Index B forecast =   10961.250</v>
      </c>
      <c r="AF64" s="17" t="str">
        <f t="shared" si="20"/>
        <v>Forecast Time: 68  Index B forecast =   10144.898</v>
      </c>
      <c r="AG64" s="17" t="str">
        <f t="shared" si="21"/>
        <v>Forecast Time: 68  Index B forecast =   12814.196</v>
      </c>
      <c r="AH64" s="17" t="str">
        <f t="shared" si="22"/>
        <v>Forecast Time: 68  Index B forecast =   9807.307</v>
      </c>
      <c r="AI64" s="17" t="str">
        <f t="shared" si="23"/>
        <v>Forecast Time: 68  Index B forecast =   11538.293</v>
      </c>
      <c r="AJ64" s="17" t="str">
        <f t="shared" si="24"/>
        <v>Forecast Time: 68  Index B forecast =   13202.316</v>
      </c>
      <c r="AK64" s="17" t="str">
        <f t="shared" si="25"/>
        <v>Forecast Time: 68  Index B forecast =   10569.395</v>
      </c>
      <c r="AL64" s="17" t="str">
        <f t="shared" si="26"/>
        <v>Forecast Time: 68  Index B forecast =   11700.928</v>
      </c>
      <c r="AS64" t="str">
        <f t="shared" si="54"/>
        <v>Forecast Time: 68  Index A forecast =   11630.596</v>
      </c>
      <c r="AT64" t="s">
        <v>123</v>
      </c>
      <c r="AU64" t="str">
        <f t="shared" si="55"/>
        <v>68</v>
      </c>
      <c r="AV64" t="s">
        <v>125</v>
      </c>
      <c r="AW64">
        <v>3</v>
      </c>
      <c r="AX64">
        <f t="shared" si="37"/>
        <v>3500</v>
      </c>
      <c r="AZ64">
        <f t="shared" si="32"/>
        <v>11245</v>
      </c>
      <c r="BA64" t="str">
        <f ca="1" t="shared" si="49"/>
        <v>11630.596</v>
      </c>
      <c r="BB64" t="str">
        <f ca="1" t="shared" si="52"/>
        <v>11487.643</v>
      </c>
      <c r="BC64" t="str">
        <f ca="1" t="shared" si="52"/>
        <v>10767.826</v>
      </c>
      <c r="BD64" t="str">
        <f ca="1" t="shared" si="52"/>
        <v>12910.067</v>
      </c>
      <c r="BE64" t="str">
        <f ca="1" t="shared" si="52"/>
        <v>12391.799</v>
      </c>
      <c r="BF64" t="str">
        <f ca="1" t="shared" si="52"/>
        <v>11891.614</v>
      </c>
      <c r="BG64" t="str">
        <f ca="1" t="shared" si="52"/>
        <v>12972.245</v>
      </c>
      <c r="BH64" t="str">
        <f ca="1" t="shared" si="52"/>
        <v>11009.249</v>
      </c>
      <c r="BI64" t="str">
        <f ca="1" t="shared" si="52"/>
        <v>12033.890</v>
      </c>
      <c r="BJ64" t="str">
        <f ca="1" t="shared" si="52"/>
        <v>12424.540</v>
      </c>
      <c r="BK64" t="s">
        <v>126</v>
      </c>
      <c r="BL64">
        <f t="shared" si="33"/>
        <v>11483</v>
      </c>
      <c r="BM64" t="str">
        <f ca="1" t="shared" si="50"/>
        <v>12874.976</v>
      </c>
      <c r="BN64" t="str">
        <f ca="1" t="shared" si="53"/>
        <v>10029.947</v>
      </c>
      <c r="BO64" t="str">
        <f ca="1" t="shared" si="53"/>
        <v>10961.250</v>
      </c>
      <c r="BP64" t="str">
        <f ca="1" t="shared" si="53"/>
        <v>10144.898</v>
      </c>
      <c r="BQ64" t="str">
        <f ca="1" t="shared" si="53"/>
        <v>12814.196</v>
      </c>
      <c r="BR64" t="str">
        <f ca="1" t="shared" si="53"/>
        <v>9807.307</v>
      </c>
      <c r="BS64" t="str">
        <f ca="1" t="shared" si="53"/>
        <v>11538.293</v>
      </c>
      <c r="BT64" t="str">
        <f ca="1" t="shared" si="53"/>
        <v>13202.316</v>
      </c>
      <c r="BU64" t="str">
        <f ca="1" t="shared" si="53"/>
        <v>10569.395</v>
      </c>
      <c r="BV64" t="str">
        <f ca="1" t="shared" si="53"/>
        <v>11700.928</v>
      </c>
    </row>
    <row r="65" spans="17:74" ht="11.25">
      <c r="Q65" s="17"/>
      <c r="R65" s="12">
        <f ca="1" t="shared" si="56"/>
        <v>88.09267836030988</v>
      </c>
      <c r="S65" s="17" t="str">
        <f t="shared" si="7"/>
        <v>Forecast Time: 88  Index A forecast =   10098.985</v>
      </c>
      <c r="T65" s="17" t="str">
        <f t="shared" si="8"/>
        <v>Forecast Time: 88  Index A forecast =   10675.952</v>
      </c>
      <c r="U65" s="17" t="str">
        <f t="shared" si="9"/>
        <v>Forecast Time: 88  Index A forecast =   12088.482</v>
      </c>
      <c r="V65" s="17" t="str">
        <f t="shared" si="10"/>
        <v>Forecast Time: 88  Index A forecast =   11173.365</v>
      </c>
      <c r="W65" s="17" t="str">
        <f t="shared" si="11"/>
        <v>Forecast Time: 88  Index A forecast =   12072.234</v>
      </c>
      <c r="X65" s="17" t="str">
        <f t="shared" si="12"/>
        <v>Forecast Time: 88  Index A forecast =   11419.245</v>
      </c>
      <c r="Y65" s="17" t="str">
        <f t="shared" si="13"/>
        <v>Forecast Time: 88  Index A forecast =   10133.261</v>
      </c>
      <c r="Z65" s="17" t="str">
        <f t="shared" si="14"/>
        <v>Forecast Time: 88  Index A forecast =   10509.983</v>
      </c>
      <c r="AA65" s="17" t="str">
        <f t="shared" si="15"/>
        <v>Forecast Time: 88  Index A forecast =   10878.237</v>
      </c>
      <c r="AB65" s="17" t="str">
        <f t="shared" si="16"/>
        <v>Forecast Time: 88  Index A forecast =   11138.135</v>
      </c>
      <c r="AC65" s="17" t="str">
        <f t="shared" si="17"/>
        <v>Forecast Time: 88  Index B forecast =   11992.578</v>
      </c>
      <c r="AD65" s="17" t="str">
        <f t="shared" si="18"/>
        <v>Forecast Time: 88  Index B forecast =   10586.013</v>
      </c>
      <c r="AE65" s="17" t="str">
        <f t="shared" si="19"/>
        <v>Forecast Time: 88  Index B forecast =   10890.335</v>
      </c>
      <c r="AF65" s="17" t="str">
        <f t="shared" si="20"/>
        <v>Forecast Time: 88  Index B forecast =   11363.030</v>
      </c>
      <c r="AG65" s="17" t="str">
        <f t="shared" si="21"/>
        <v>Forecast Time: 88  Index B forecast =   12009.029</v>
      </c>
      <c r="AH65" s="17" t="str">
        <f t="shared" si="22"/>
        <v>Forecast Time: 88  Index B forecast =   10069.693</v>
      </c>
      <c r="AI65" s="17" t="str">
        <f t="shared" si="23"/>
        <v>Forecast Time: 88  Index B forecast =   10420.632</v>
      </c>
      <c r="AJ65" s="17" t="str">
        <f t="shared" si="24"/>
        <v>Forecast Time: 88  Index B forecast =   12883.582</v>
      </c>
      <c r="AK65" s="17" t="str">
        <f t="shared" si="25"/>
        <v>Forecast Time: 88  Index B forecast =   11132.395</v>
      </c>
      <c r="AL65" s="17" t="str">
        <f t="shared" si="26"/>
        <v>Forecast Time: 88  Index B forecast =   10546.440</v>
      </c>
      <c r="AS65" t="str">
        <f t="shared" si="54"/>
        <v>Forecast Time: 88  Index A forecast =   10098.985</v>
      </c>
      <c r="AT65" t="s">
        <v>123</v>
      </c>
      <c r="AU65" t="str">
        <f t="shared" si="55"/>
        <v>88</v>
      </c>
      <c r="AV65" t="s">
        <v>125</v>
      </c>
      <c r="AW65">
        <v>4</v>
      </c>
      <c r="AX65">
        <f t="shared" si="37"/>
        <v>3000</v>
      </c>
      <c r="AZ65">
        <f t="shared" si="32"/>
        <v>11245</v>
      </c>
      <c r="BA65" t="str">
        <f ca="1" t="shared" si="49"/>
        <v>10098.985</v>
      </c>
      <c r="BB65" t="str">
        <f ca="1" t="shared" si="52"/>
        <v>10675.952</v>
      </c>
      <c r="BC65" t="str">
        <f ca="1" t="shared" si="52"/>
        <v>12088.482</v>
      </c>
      <c r="BD65" t="str">
        <f ca="1" t="shared" si="52"/>
        <v>11173.365</v>
      </c>
      <c r="BE65" t="str">
        <f ca="1" t="shared" si="52"/>
        <v>12072.234</v>
      </c>
      <c r="BF65" t="str">
        <f ca="1" t="shared" si="52"/>
        <v>11419.245</v>
      </c>
      <c r="BG65" t="str">
        <f ca="1" t="shared" si="52"/>
        <v>10133.261</v>
      </c>
      <c r="BH65" t="str">
        <f ca="1" t="shared" si="52"/>
        <v>10509.983</v>
      </c>
      <c r="BI65" t="str">
        <f ca="1" t="shared" si="52"/>
        <v>10878.237</v>
      </c>
      <c r="BJ65" t="str">
        <f ca="1" t="shared" si="52"/>
        <v>11138.135</v>
      </c>
      <c r="BK65" t="s">
        <v>126</v>
      </c>
      <c r="BL65">
        <f t="shared" si="33"/>
        <v>11483</v>
      </c>
      <c r="BM65" t="str">
        <f ca="1" t="shared" si="50"/>
        <v>11992.578</v>
      </c>
      <c r="BN65" t="str">
        <f ca="1" t="shared" si="53"/>
        <v>10586.013</v>
      </c>
      <c r="BO65" t="str">
        <f ca="1" t="shared" si="53"/>
        <v>10890.335</v>
      </c>
      <c r="BP65" t="str">
        <f ca="1" t="shared" si="53"/>
        <v>11363.030</v>
      </c>
      <c r="BQ65" t="str">
        <f ca="1" t="shared" si="53"/>
        <v>12009.029</v>
      </c>
      <c r="BR65" t="str">
        <f ca="1" t="shared" si="53"/>
        <v>10069.693</v>
      </c>
      <c r="BS65" t="str">
        <f ca="1" t="shared" si="53"/>
        <v>10420.632</v>
      </c>
      <c r="BT65" t="str">
        <f ca="1" t="shared" si="53"/>
        <v>12883.582</v>
      </c>
      <c r="BU65" t="str">
        <f ca="1" t="shared" si="53"/>
        <v>11132.395</v>
      </c>
      <c r="BV65" t="str">
        <f ca="1" t="shared" si="53"/>
        <v>10546.440</v>
      </c>
    </row>
    <row r="66" spans="17:74" ht="11.25">
      <c r="Q66" s="17"/>
      <c r="R66" s="12">
        <f ca="1" t="shared" si="56"/>
        <v>129.52504152283421</v>
      </c>
      <c r="S66" s="17" t="str">
        <f t="shared" si="7"/>
        <v>Forecast Time: 130  Index A forecast =   10899.242</v>
      </c>
      <c r="T66" s="17" t="str">
        <f t="shared" si="8"/>
        <v>Forecast Time: 130  Index A forecast =   10042.180</v>
      </c>
      <c r="U66" s="17" t="str">
        <f t="shared" si="9"/>
        <v>Forecast Time: 130  Index A forecast =   11084.856</v>
      </c>
      <c r="V66" s="17" t="str">
        <f t="shared" si="10"/>
        <v>Forecast Time: 130  Index A forecast =   11245.675</v>
      </c>
      <c r="W66" s="17" t="str">
        <f t="shared" si="11"/>
        <v>Forecast Time: 130  Index A forecast =   10063.189</v>
      </c>
      <c r="X66" s="17" t="str">
        <f t="shared" si="12"/>
        <v>Forecast Time: 130  Index A forecast =   10543.378</v>
      </c>
      <c r="Y66" s="17" t="str">
        <f t="shared" si="13"/>
        <v>Forecast Time: 130  Index A forecast =   12033.862</v>
      </c>
      <c r="Z66" s="17" t="str">
        <f t="shared" si="14"/>
        <v>Forecast Time: 130  Index A forecast =   10249.023</v>
      </c>
      <c r="AA66" s="17" t="str">
        <f t="shared" si="15"/>
        <v>Forecast Time: 130  Index A forecast =   10214.260</v>
      </c>
      <c r="AB66" s="17" t="str">
        <f t="shared" si="16"/>
        <v>Forecast Time: 130  Index A forecast =   12432.422</v>
      </c>
      <c r="AC66" s="17" t="str">
        <f t="shared" si="17"/>
        <v>Forecast Time: 130  Index B forecast =   11281.011</v>
      </c>
      <c r="AD66" s="17" t="str">
        <f t="shared" si="18"/>
        <v>Forecast Time: 130  Index B forecast =   10956.894</v>
      </c>
      <c r="AE66" s="17" t="str">
        <f t="shared" si="19"/>
        <v>Forecast Time: 130  Index B forecast =   12640.715</v>
      </c>
      <c r="AF66" s="17" t="str">
        <f t="shared" si="20"/>
        <v>Forecast Time: 130  Index B forecast =   11060.708</v>
      </c>
      <c r="AG66" s="17" t="str">
        <f t="shared" si="21"/>
        <v>Forecast Time: 130  Index B forecast =   12217.565</v>
      </c>
      <c r="AH66" s="17" t="str">
        <f t="shared" si="22"/>
        <v>Forecast Time: 130  Index B forecast =   12035.212</v>
      </c>
      <c r="AI66" s="17" t="str">
        <f t="shared" si="23"/>
        <v>Forecast Time: 130  Index B forecast =   11577.822</v>
      </c>
      <c r="AJ66" s="17" t="str">
        <f t="shared" si="24"/>
        <v>Forecast Time: 130  Index B forecast =   12622.784</v>
      </c>
      <c r="AK66" s="17" t="str">
        <f t="shared" si="25"/>
        <v>Forecast Time: 130  Index B forecast =   11624.573</v>
      </c>
      <c r="AL66" s="17" t="str">
        <f t="shared" si="26"/>
        <v>Forecast Time: 130  Index B forecast =   11375.753</v>
      </c>
      <c r="AS66" t="str">
        <f t="shared" si="54"/>
        <v>Forecast Time: 130  Index A forecast =   10899.242</v>
      </c>
      <c r="AT66" t="s">
        <v>123</v>
      </c>
      <c r="AU66" t="str">
        <f t="shared" si="55"/>
        <v>130</v>
      </c>
      <c r="AV66" t="s">
        <v>125</v>
      </c>
      <c r="AW66">
        <v>5</v>
      </c>
      <c r="AX66">
        <f t="shared" si="37"/>
        <v>2500</v>
      </c>
      <c r="AZ66">
        <f t="shared" si="32"/>
        <v>11245</v>
      </c>
      <c r="BA66" t="str">
        <f ca="1" t="shared" si="49"/>
        <v>10899.242</v>
      </c>
      <c r="BB66" t="str">
        <f ca="1" t="shared" si="52"/>
        <v>10042.180</v>
      </c>
      <c r="BC66" t="str">
        <f ca="1" t="shared" si="52"/>
        <v>11084.856</v>
      </c>
      <c r="BD66" t="str">
        <f ca="1" t="shared" si="52"/>
        <v>11245.675</v>
      </c>
      <c r="BE66" t="str">
        <f ca="1" t="shared" si="52"/>
        <v>10063.189</v>
      </c>
      <c r="BF66" t="str">
        <f ca="1" t="shared" si="52"/>
        <v>10543.378</v>
      </c>
      <c r="BG66" t="str">
        <f ca="1" t="shared" si="52"/>
        <v>12033.862</v>
      </c>
      <c r="BH66" t="str">
        <f ca="1" t="shared" si="52"/>
        <v>10249.023</v>
      </c>
      <c r="BI66" t="str">
        <f ca="1" t="shared" si="52"/>
        <v>10214.260</v>
      </c>
      <c r="BJ66" t="str">
        <f ca="1" t="shared" si="52"/>
        <v>12432.422</v>
      </c>
      <c r="BK66" t="s">
        <v>126</v>
      </c>
      <c r="BL66">
        <f t="shared" si="33"/>
        <v>11483</v>
      </c>
      <c r="BM66" t="str">
        <f ca="1" t="shared" si="50"/>
        <v>11281.011</v>
      </c>
      <c r="BN66" t="str">
        <f ca="1" t="shared" si="53"/>
        <v>10956.894</v>
      </c>
      <c r="BO66" t="str">
        <f ca="1" t="shared" si="53"/>
        <v>12640.715</v>
      </c>
      <c r="BP66" t="str">
        <f ca="1" t="shared" si="53"/>
        <v>11060.708</v>
      </c>
      <c r="BQ66" t="str">
        <f ca="1" t="shared" si="53"/>
        <v>12217.565</v>
      </c>
      <c r="BR66" t="str">
        <f ca="1" t="shared" si="53"/>
        <v>12035.212</v>
      </c>
      <c r="BS66" t="str">
        <f ca="1" t="shared" si="53"/>
        <v>11577.822</v>
      </c>
      <c r="BT66" t="str">
        <f ca="1" t="shared" si="53"/>
        <v>12622.784</v>
      </c>
      <c r="BU66" t="str">
        <f ca="1" t="shared" si="53"/>
        <v>11624.573</v>
      </c>
      <c r="BV66" t="str">
        <f ca="1" t="shared" si="53"/>
        <v>11375.753</v>
      </c>
    </row>
    <row r="67" spans="17:74" ht="11.25">
      <c r="Q67" s="17"/>
      <c r="R67" s="12">
        <f ca="1" t="shared" si="56"/>
        <v>157.08596676327642</v>
      </c>
      <c r="S67" s="17" t="str">
        <f t="shared" si="7"/>
        <v>Forecast Time: 157  Index A forecast =   11450.057</v>
      </c>
      <c r="T67" s="17" t="str">
        <f t="shared" si="8"/>
        <v>Forecast Time: 157  Index A forecast =   10278.528</v>
      </c>
      <c r="U67" s="17" t="str">
        <f t="shared" si="9"/>
        <v>Forecast Time: 157  Index A forecast =   10924.507</v>
      </c>
      <c r="V67" s="17" t="str">
        <f t="shared" si="10"/>
        <v>Forecast Time: 157  Index A forecast =   12185.713</v>
      </c>
      <c r="W67" s="17" t="str">
        <f t="shared" si="11"/>
        <v>Forecast Time: 157  Index A forecast =   12186.387</v>
      </c>
      <c r="X67" s="17" t="str">
        <f t="shared" si="12"/>
        <v>Forecast Time: 157  Index A forecast =   11955.727</v>
      </c>
      <c r="Y67" s="17" t="str">
        <f t="shared" si="13"/>
        <v>Forecast Time: 157  Index A forecast =   11750.197</v>
      </c>
      <c r="Z67" s="17" t="str">
        <f t="shared" si="14"/>
        <v>Forecast Time: 157  Index A forecast =   11153.261</v>
      </c>
      <c r="AA67" s="17" t="str">
        <f t="shared" si="15"/>
        <v>Forecast Time: 157  Index A forecast =   11596.075</v>
      </c>
      <c r="AB67" s="17" t="str">
        <f t="shared" si="16"/>
        <v>Forecast Time: 157  Index A forecast =   10334.194</v>
      </c>
      <c r="AC67" s="17" t="str">
        <f t="shared" si="17"/>
        <v>Forecast Time: 157  Index B forecast =   10719.427</v>
      </c>
      <c r="AD67" s="17" t="str">
        <f t="shared" si="18"/>
        <v>Forecast Time: 157  Index B forecast =   10815.456</v>
      </c>
      <c r="AE67" s="17" t="str">
        <f t="shared" si="19"/>
        <v>Forecast Time: 157  Index B forecast =   11183.553</v>
      </c>
      <c r="AF67" s="17" t="str">
        <f t="shared" si="20"/>
        <v>Forecast Time: 157  Index B forecast =   10538.691</v>
      </c>
      <c r="AG67" s="17" t="str">
        <f t="shared" si="21"/>
        <v>Forecast Time: 157  Index B forecast =   11811.597</v>
      </c>
      <c r="AH67" s="17" t="str">
        <f t="shared" si="22"/>
        <v>Forecast Time: 157  Index B forecast =   11105.650</v>
      </c>
      <c r="AI67" s="17" t="str">
        <f t="shared" si="23"/>
        <v>Forecast Time: 157  Index B forecast =   11548.686</v>
      </c>
      <c r="AJ67" s="17" t="str">
        <f t="shared" si="24"/>
        <v>Forecast Time: 157  Index B forecast =   11019.153</v>
      </c>
      <c r="AK67" s="17" t="str">
        <f t="shared" si="25"/>
        <v>Forecast Time: 157  Index B forecast =   11479.008</v>
      </c>
      <c r="AL67" s="17" t="str">
        <f t="shared" si="26"/>
        <v>Forecast Time: 157  Index B forecast =   12228.474</v>
      </c>
      <c r="AS67" t="str">
        <f t="shared" si="54"/>
        <v>Forecast Time: 157  Index A forecast =   11450.057</v>
      </c>
      <c r="AT67" t="s">
        <v>123</v>
      </c>
      <c r="AU67" t="str">
        <f t="shared" si="55"/>
        <v>157</v>
      </c>
      <c r="AV67" t="s">
        <v>125</v>
      </c>
      <c r="AW67">
        <v>6</v>
      </c>
      <c r="AX67">
        <f t="shared" si="37"/>
        <v>2000</v>
      </c>
      <c r="AZ67">
        <f t="shared" si="32"/>
        <v>11245</v>
      </c>
      <c r="BA67" t="str">
        <f ca="1" t="shared" si="49"/>
        <v>11450.057</v>
      </c>
      <c r="BB67" t="str">
        <f ca="1" t="shared" si="52"/>
        <v>10278.528</v>
      </c>
      <c r="BC67" t="str">
        <f ca="1" t="shared" si="52"/>
        <v>10924.507</v>
      </c>
      <c r="BD67" t="str">
        <f ca="1" t="shared" si="52"/>
        <v>12185.713</v>
      </c>
      <c r="BE67" t="str">
        <f ca="1" t="shared" si="52"/>
        <v>12186.387</v>
      </c>
      <c r="BF67" t="str">
        <f ca="1" t="shared" si="52"/>
        <v>11955.727</v>
      </c>
      <c r="BG67" t="str">
        <f ca="1" t="shared" si="52"/>
        <v>11750.197</v>
      </c>
      <c r="BH67" t="str">
        <f ca="1" t="shared" si="52"/>
        <v>11153.261</v>
      </c>
      <c r="BI67" t="str">
        <f ca="1" t="shared" si="52"/>
        <v>11596.075</v>
      </c>
      <c r="BJ67" t="str">
        <f ca="1" t="shared" si="52"/>
        <v>10334.194</v>
      </c>
      <c r="BK67" t="s">
        <v>126</v>
      </c>
      <c r="BL67">
        <f t="shared" si="33"/>
        <v>11483</v>
      </c>
      <c r="BM67" t="str">
        <f ca="1" t="shared" si="50"/>
        <v>10719.427</v>
      </c>
      <c r="BN67" t="str">
        <f ca="1" t="shared" si="53"/>
        <v>10815.456</v>
      </c>
      <c r="BO67" t="str">
        <f ca="1" t="shared" si="53"/>
        <v>11183.553</v>
      </c>
      <c r="BP67" t="str">
        <f ca="1" t="shared" si="53"/>
        <v>10538.691</v>
      </c>
      <c r="BQ67" t="str">
        <f ca="1" t="shared" si="53"/>
        <v>11811.597</v>
      </c>
      <c r="BR67" t="str">
        <f ca="1" t="shared" si="53"/>
        <v>11105.650</v>
      </c>
      <c r="BS67" t="str">
        <f ca="1" t="shared" si="53"/>
        <v>11548.686</v>
      </c>
      <c r="BT67" t="str">
        <f ca="1" t="shared" si="53"/>
        <v>11019.153</v>
      </c>
      <c r="BU67" t="str">
        <f ca="1" t="shared" si="53"/>
        <v>11479.008</v>
      </c>
      <c r="BV67" t="str">
        <f ca="1" t="shared" si="53"/>
        <v>12228.474</v>
      </c>
    </row>
    <row r="68" spans="17:74" ht="11.25">
      <c r="Q68" s="17"/>
      <c r="R68" s="12">
        <f ca="1" t="shared" si="56"/>
        <v>172.67751081986478</v>
      </c>
      <c r="S68" s="17" t="str">
        <f t="shared" si="7"/>
        <v>Forecast Time: 173  Index A forecast =   10948.388</v>
      </c>
      <c r="T68" s="17" t="str">
        <f t="shared" si="8"/>
        <v>Forecast Time: 173  Index A forecast =   10551.268</v>
      </c>
      <c r="U68" s="17" t="str">
        <f t="shared" si="9"/>
        <v>Forecast Time: 173  Index A forecast =   10543.916</v>
      </c>
      <c r="V68" s="17" t="str">
        <f t="shared" si="10"/>
        <v>Forecast Time: 173  Index A forecast =   10990.300</v>
      </c>
      <c r="W68" s="17" t="str">
        <f t="shared" si="11"/>
        <v>Forecast Time: 173  Index A forecast =   11240.736</v>
      </c>
      <c r="X68" s="17" t="str">
        <f t="shared" si="12"/>
        <v>Forecast Time: 173  Index A forecast =   11211.274</v>
      </c>
      <c r="Y68" s="17" t="str">
        <f t="shared" si="13"/>
        <v>Forecast Time: 173  Index A forecast =   11199.256</v>
      </c>
      <c r="Z68" s="17" t="str">
        <f t="shared" si="14"/>
        <v>Forecast Time: 173  Index A forecast =   10513.397</v>
      </c>
      <c r="AA68" s="17" t="str">
        <f t="shared" si="15"/>
        <v>Forecast Time: 173  Index A forecast =   10941.051</v>
      </c>
      <c r="AB68" s="17" t="str">
        <f t="shared" si="16"/>
        <v>Forecast Time: 173  Index A forecast =   10608.853</v>
      </c>
      <c r="AC68" s="17" t="str">
        <f t="shared" si="17"/>
        <v>Forecast Time: 173  Index B forecast =   11088.948</v>
      </c>
      <c r="AD68" s="17" t="str">
        <f t="shared" si="18"/>
        <v>Forecast Time: 173  Index B forecast =   11404.897</v>
      </c>
      <c r="AE68" s="17" t="str">
        <f t="shared" si="19"/>
        <v>Forecast Time: 173  Index B forecast =   10771.038</v>
      </c>
      <c r="AF68" s="17" t="str">
        <f t="shared" si="20"/>
        <v>Forecast Time: 173  Index B forecast =   12131.058</v>
      </c>
      <c r="AG68" s="17" t="str">
        <f t="shared" si="21"/>
        <v>Forecast Time: 173  Index B forecast =   11072.298</v>
      </c>
      <c r="AH68" s="17" t="str">
        <f t="shared" si="22"/>
        <v>Forecast Time: 173  Index B forecast =   11779.768</v>
      </c>
      <c r="AI68" s="17" t="str">
        <f t="shared" si="23"/>
        <v>Forecast Time: 173  Index B forecast =   12120.006</v>
      </c>
      <c r="AJ68" s="17" t="str">
        <f t="shared" si="24"/>
        <v>Forecast Time: 173  Index B forecast =   12217.984</v>
      </c>
      <c r="AK68" s="17" t="str">
        <f t="shared" si="25"/>
        <v>Forecast Time: 173  Index B forecast =   11177.132</v>
      </c>
      <c r="AL68" s="17" t="str">
        <f t="shared" si="26"/>
        <v>Forecast Time: 173  Index B forecast =   12146.045</v>
      </c>
      <c r="AS68" t="str">
        <f t="shared" si="54"/>
        <v>Forecast Time: 173  Index A forecast =   10948.388</v>
      </c>
      <c r="AT68" t="s">
        <v>123</v>
      </c>
      <c r="AU68" t="str">
        <f t="shared" si="55"/>
        <v>173</v>
      </c>
      <c r="AV68" t="s">
        <v>125</v>
      </c>
      <c r="AW68">
        <v>7</v>
      </c>
      <c r="AX68">
        <f t="shared" si="37"/>
        <v>1500</v>
      </c>
      <c r="AZ68">
        <f t="shared" si="32"/>
        <v>11245</v>
      </c>
      <c r="BA68" t="str">
        <f ca="1" t="shared" si="49"/>
        <v>10948.388</v>
      </c>
      <c r="BB68" t="str">
        <f ca="1" t="shared" si="52"/>
        <v>10551.268</v>
      </c>
      <c r="BC68" t="str">
        <f ca="1" t="shared" si="52"/>
        <v>10543.916</v>
      </c>
      <c r="BD68" t="str">
        <f ca="1" t="shared" si="52"/>
        <v>10990.300</v>
      </c>
      <c r="BE68" t="str">
        <f ca="1" t="shared" si="52"/>
        <v>11240.736</v>
      </c>
      <c r="BF68" t="str">
        <f ca="1" t="shared" si="52"/>
        <v>11211.274</v>
      </c>
      <c r="BG68" t="str">
        <f ca="1" t="shared" si="52"/>
        <v>11199.256</v>
      </c>
      <c r="BH68" t="str">
        <f ca="1" t="shared" si="52"/>
        <v>10513.397</v>
      </c>
      <c r="BI68" t="str">
        <f ca="1" t="shared" si="52"/>
        <v>10941.051</v>
      </c>
      <c r="BJ68" t="str">
        <f ca="1" t="shared" si="52"/>
        <v>10608.853</v>
      </c>
      <c r="BK68" t="s">
        <v>126</v>
      </c>
      <c r="BL68">
        <f t="shared" si="33"/>
        <v>11483</v>
      </c>
      <c r="BM68" t="str">
        <f ca="1" t="shared" si="50"/>
        <v>11088.948</v>
      </c>
      <c r="BN68" t="str">
        <f ca="1" t="shared" si="53"/>
        <v>11404.897</v>
      </c>
      <c r="BO68" t="str">
        <f ca="1" t="shared" si="53"/>
        <v>10771.038</v>
      </c>
      <c r="BP68" t="str">
        <f ca="1" t="shared" si="53"/>
        <v>12131.058</v>
      </c>
      <c r="BQ68" t="str">
        <f ca="1" t="shared" si="53"/>
        <v>11072.298</v>
      </c>
      <c r="BR68" t="str">
        <f ca="1" t="shared" si="53"/>
        <v>11779.768</v>
      </c>
      <c r="BS68" t="str">
        <f ca="1" t="shared" si="53"/>
        <v>12120.006</v>
      </c>
      <c r="BT68" t="str">
        <f ca="1" t="shared" si="53"/>
        <v>12217.984</v>
      </c>
      <c r="BU68" t="str">
        <f ca="1" t="shared" si="53"/>
        <v>11177.132</v>
      </c>
      <c r="BV68" t="str">
        <f ca="1" t="shared" si="53"/>
        <v>12146.045</v>
      </c>
    </row>
    <row r="69" spans="17:74" ht="11.25">
      <c r="Q69" s="17"/>
      <c r="R69" s="12">
        <f ca="1" t="shared" si="56"/>
        <v>217.863031696757</v>
      </c>
      <c r="S69" s="17" t="str">
        <f t="shared" si="7"/>
        <v>Forecast Time: 218  Index A forecast =   10806.598</v>
      </c>
      <c r="T69" s="17" t="str">
        <f t="shared" si="8"/>
        <v>Forecast Time: 218  Index A forecast =   11627.237</v>
      </c>
      <c r="U69" s="17" t="str">
        <f t="shared" si="9"/>
        <v>Forecast Time: 218  Index A forecast =   10973.952</v>
      </c>
      <c r="V69" s="17" t="str">
        <f t="shared" si="10"/>
        <v>Forecast Time: 218  Index A forecast =   11659.410</v>
      </c>
      <c r="W69" s="17" t="str">
        <f t="shared" si="11"/>
        <v>Forecast Time: 218  Index A forecast =   11025.854</v>
      </c>
      <c r="X69" s="17" t="str">
        <f t="shared" si="12"/>
        <v>Forecast Time: 218  Index A forecast =   10938.051</v>
      </c>
      <c r="Y69" s="17" t="str">
        <f t="shared" si="13"/>
        <v>Forecast Time: 218  Index A forecast =   11530.743</v>
      </c>
      <c r="Z69" s="17" t="str">
        <f t="shared" si="14"/>
        <v>Forecast Time: 218  Index A forecast =   11627.291</v>
      </c>
      <c r="AA69" s="17" t="str">
        <f t="shared" si="15"/>
        <v>Forecast Time: 218  Index A forecast =   11008.740</v>
      </c>
      <c r="AB69" s="17" t="str">
        <f t="shared" si="16"/>
        <v>Forecast Time: 218  Index A forecast =   10858.376</v>
      </c>
      <c r="AC69" s="17" t="str">
        <f t="shared" si="17"/>
        <v>Forecast Time: 218  Index B forecast =   11824.248</v>
      </c>
      <c r="AD69" s="17" t="str">
        <f t="shared" si="18"/>
        <v>Forecast Time: 218  Index B forecast =   11023.116</v>
      </c>
      <c r="AE69" s="17" t="str">
        <f t="shared" si="19"/>
        <v>Forecast Time: 218  Index B forecast =   11485.534</v>
      </c>
      <c r="AF69" s="17" t="str">
        <f t="shared" si="20"/>
        <v>Forecast Time: 218  Index B forecast =   11589.986</v>
      </c>
      <c r="AG69" s="17" t="str">
        <f t="shared" si="21"/>
        <v>Forecast Time: 218  Index B forecast =   11516.679</v>
      </c>
      <c r="AH69" s="17" t="str">
        <f t="shared" si="22"/>
        <v>Forecast Time: 218  Index B forecast =   11708.898</v>
      </c>
      <c r="AI69" s="17" t="str">
        <f t="shared" si="23"/>
        <v>Forecast Time: 218  Index B forecast =   11115.917</v>
      </c>
      <c r="AJ69" s="17" t="str">
        <f t="shared" si="24"/>
        <v>Forecast Time: 218  Index B forecast =   11572.693</v>
      </c>
      <c r="AK69" s="17" t="str">
        <f t="shared" si="25"/>
        <v>Forecast Time: 218  Index B forecast =   11701.331</v>
      </c>
      <c r="AL69" s="17" t="str">
        <f t="shared" si="26"/>
        <v>Forecast Time: 218  Index B forecast =   11452.394</v>
      </c>
      <c r="AS69" t="str">
        <f t="shared" si="54"/>
        <v>Forecast Time: 218  Index A forecast =   10806.598</v>
      </c>
      <c r="AT69" t="s">
        <v>123</v>
      </c>
      <c r="AU69" t="str">
        <f t="shared" si="55"/>
        <v>218</v>
      </c>
      <c r="AV69" t="s">
        <v>125</v>
      </c>
      <c r="AW69">
        <v>8</v>
      </c>
      <c r="AX69">
        <f t="shared" si="37"/>
        <v>1000</v>
      </c>
      <c r="AZ69">
        <f t="shared" si="32"/>
        <v>11245</v>
      </c>
      <c r="BA69" t="str">
        <f ca="1" t="shared" si="49"/>
        <v>10806.598</v>
      </c>
      <c r="BB69" t="str">
        <f ca="1" t="shared" si="52"/>
        <v>11627.237</v>
      </c>
      <c r="BC69" t="str">
        <f ca="1" t="shared" si="52"/>
        <v>10973.952</v>
      </c>
      <c r="BD69" t="str">
        <f ca="1" t="shared" si="52"/>
        <v>11659.410</v>
      </c>
      <c r="BE69" t="str">
        <f ca="1" t="shared" si="52"/>
        <v>11025.854</v>
      </c>
      <c r="BF69" t="str">
        <f ca="1" t="shared" si="52"/>
        <v>10938.051</v>
      </c>
      <c r="BG69" t="str">
        <f ca="1" t="shared" si="52"/>
        <v>11530.743</v>
      </c>
      <c r="BH69" t="str">
        <f ca="1" t="shared" si="52"/>
        <v>11627.291</v>
      </c>
      <c r="BI69" t="str">
        <f ca="1" t="shared" si="52"/>
        <v>11008.740</v>
      </c>
      <c r="BJ69" t="str">
        <f ca="1" t="shared" si="52"/>
        <v>10858.376</v>
      </c>
      <c r="BK69" t="s">
        <v>126</v>
      </c>
      <c r="BL69">
        <f t="shared" si="33"/>
        <v>11483</v>
      </c>
      <c r="BM69" t="str">
        <f ca="1" t="shared" si="50"/>
        <v>11824.248</v>
      </c>
      <c r="BN69" t="str">
        <f ca="1" t="shared" si="53"/>
        <v>11023.116</v>
      </c>
      <c r="BO69" t="str">
        <f ca="1" t="shared" si="53"/>
        <v>11485.534</v>
      </c>
      <c r="BP69" t="str">
        <f ca="1" t="shared" si="53"/>
        <v>11589.986</v>
      </c>
      <c r="BQ69" t="str">
        <f ca="1" t="shared" si="53"/>
        <v>11516.679</v>
      </c>
      <c r="BR69" t="str">
        <f ca="1" t="shared" si="53"/>
        <v>11708.898</v>
      </c>
      <c r="BS69" t="str">
        <f ca="1" t="shared" si="53"/>
        <v>11115.917</v>
      </c>
      <c r="BT69" t="str">
        <f ca="1" t="shared" si="53"/>
        <v>11572.693</v>
      </c>
      <c r="BU69" t="str">
        <f ca="1" t="shared" si="53"/>
        <v>11701.331</v>
      </c>
      <c r="BV69" t="str">
        <f ca="1" t="shared" si="53"/>
        <v>11452.394</v>
      </c>
    </row>
    <row r="70" spans="17:74" ht="11.25">
      <c r="Q70" s="17"/>
      <c r="R70" s="12">
        <f ca="1" t="shared" si="56"/>
        <v>233.01248540246215</v>
      </c>
      <c r="S70" s="17" t="str">
        <f t="shared" si="7"/>
        <v>Forecast Time: 233  Index A forecast =   11199.003</v>
      </c>
      <c r="T70" s="17" t="str">
        <f t="shared" si="8"/>
        <v>Forecast Time: 233  Index A forecast =   11108.676</v>
      </c>
      <c r="U70" s="17" t="str">
        <f t="shared" si="9"/>
        <v>Forecast Time: 233  Index A forecast =   11347.443</v>
      </c>
      <c r="V70" s="17" t="str">
        <f t="shared" si="10"/>
        <v>Forecast Time: 233  Index A forecast =   11188.925</v>
      </c>
      <c r="W70" s="17" t="str">
        <f t="shared" si="11"/>
        <v>Forecast Time: 233  Index A forecast =   11105.984</v>
      </c>
      <c r="X70" s="17" t="str">
        <f t="shared" si="12"/>
        <v>Forecast Time: 233  Index A forecast =   11039.610</v>
      </c>
      <c r="Y70" s="17" t="str">
        <f t="shared" si="13"/>
        <v>Forecast Time: 233  Index A forecast =   11157.628</v>
      </c>
      <c r="Z70" s="17" t="str">
        <f t="shared" si="14"/>
        <v>Forecast Time: 233  Index A forecast =   11173.890</v>
      </c>
      <c r="AA70" s="17" t="str">
        <f t="shared" si="15"/>
        <v>Forecast Time: 233  Index A forecast =   11175.870</v>
      </c>
      <c r="AB70" s="17" t="str">
        <f t="shared" si="16"/>
        <v>Forecast Time: 233  Index A forecast =   11306.546</v>
      </c>
      <c r="AC70" s="17" t="str">
        <f t="shared" si="17"/>
        <v>Forecast Time: 233  Index B forecast =   11641.954</v>
      </c>
      <c r="AD70" s="17" t="str">
        <f t="shared" si="18"/>
        <v>Forecast Time: 233  Index B forecast =   11457.228</v>
      </c>
      <c r="AE70" s="17" t="str">
        <f t="shared" si="19"/>
        <v>Forecast Time: 233  Index B forecast =   11717.246</v>
      </c>
      <c r="AF70" s="17" t="str">
        <f t="shared" si="20"/>
        <v>Forecast Time: 233  Index B forecast =   11483.704</v>
      </c>
      <c r="AG70" s="17" t="str">
        <f t="shared" si="21"/>
        <v>Forecast Time: 233  Index B forecast =   11483.346</v>
      </c>
      <c r="AH70" s="17" t="str">
        <f t="shared" si="22"/>
        <v>Forecast Time: 233  Index B forecast =   11575.034</v>
      </c>
      <c r="AI70" s="17" t="str">
        <f t="shared" si="23"/>
        <v>Forecast Time: 233  Index B forecast =   11667.361</v>
      </c>
      <c r="AJ70" s="17" t="str">
        <f t="shared" si="24"/>
        <v>Forecast Time: 233  Index B forecast =   11365.877</v>
      </c>
      <c r="AK70" s="17" t="str">
        <f t="shared" si="25"/>
        <v>Forecast Time: 233  Index B forecast =   11548.937</v>
      </c>
      <c r="AL70" s="17" t="str">
        <f t="shared" si="26"/>
        <v>Forecast Time: 233  Index B forecast =   11670.747</v>
      </c>
      <c r="AS70" t="str">
        <f t="shared" si="54"/>
        <v>Forecast Time: 233  Index A forecast =   11199.003</v>
      </c>
      <c r="AT70" t="s">
        <v>123</v>
      </c>
      <c r="AU70" t="str">
        <f t="shared" si="55"/>
        <v>233</v>
      </c>
      <c r="AV70" t="s">
        <v>125</v>
      </c>
      <c r="AW70">
        <v>9</v>
      </c>
      <c r="AX70">
        <f t="shared" si="37"/>
        <v>500</v>
      </c>
      <c r="AZ70">
        <f t="shared" si="32"/>
        <v>11245</v>
      </c>
      <c r="BA70" t="str">
        <f ca="1" t="shared" si="49"/>
        <v>11199.003</v>
      </c>
      <c r="BB70" t="str">
        <f ca="1" t="shared" si="52"/>
        <v>11108.676</v>
      </c>
      <c r="BC70" t="str">
        <f ca="1" t="shared" si="52"/>
        <v>11347.443</v>
      </c>
      <c r="BD70" t="str">
        <f ca="1" t="shared" si="52"/>
        <v>11188.925</v>
      </c>
      <c r="BE70" t="str">
        <f ca="1" t="shared" si="52"/>
        <v>11105.984</v>
      </c>
      <c r="BF70" t="str">
        <f ca="1" t="shared" si="52"/>
        <v>11039.610</v>
      </c>
      <c r="BG70" t="str">
        <f ca="1" t="shared" si="52"/>
        <v>11157.628</v>
      </c>
      <c r="BH70" t="str">
        <f ca="1" t="shared" si="52"/>
        <v>11173.890</v>
      </c>
      <c r="BI70" t="str">
        <f ca="1" t="shared" si="52"/>
        <v>11175.870</v>
      </c>
      <c r="BJ70" t="str">
        <f ca="1" t="shared" si="52"/>
        <v>11306.546</v>
      </c>
      <c r="BK70" t="s">
        <v>126</v>
      </c>
      <c r="BL70">
        <f t="shared" si="33"/>
        <v>11483</v>
      </c>
      <c r="BM70" t="str">
        <f ca="1" t="shared" si="50"/>
        <v>11641.954</v>
      </c>
      <c r="BN70" t="str">
        <f ca="1" t="shared" si="53"/>
        <v>11457.228</v>
      </c>
      <c r="BO70" t="str">
        <f ca="1" t="shared" si="53"/>
        <v>11717.246</v>
      </c>
      <c r="BP70" t="str">
        <f ca="1" t="shared" si="53"/>
        <v>11483.704</v>
      </c>
      <c r="BQ70" t="str">
        <f ca="1" t="shared" si="53"/>
        <v>11483.346</v>
      </c>
      <c r="BR70" t="str">
        <f ca="1" t="shared" si="53"/>
        <v>11575.034</v>
      </c>
      <c r="BS70" t="str">
        <f ca="1" t="shared" si="53"/>
        <v>11667.361</v>
      </c>
      <c r="BT70" t="str">
        <f ca="1" t="shared" si="53"/>
        <v>11365.877</v>
      </c>
      <c r="BU70" t="str">
        <f ca="1" t="shared" si="53"/>
        <v>11548.937</v>
      </c>
      <c r="BV70" t="str">
        <f ca="1" t="shared" si="53"/>
        <v>11670.747</v>
      </c>
    </row>
    <row r="71" spans="17:74" ht="11.25">
      <c r="Q71" s="17" t="s">
        <v>18</v>
      </c>
      <c r="R71" s="12">
        <f ca="1">+AW71*($B$4/15+$B$4/(RAND()*150))</f>
        <v>0</v>
      </c>
      <c r="S71" s="17" t="str">
        <f t="shared" si="7"/>
        <v>Forecast Time: 0  Index A forecast =   8227.607</v>
      </c>
      <c r="T71" s="17" t="str">
        <f t="shared" si="8"/>
        <v>Forecast Time: 0  Index A forecast =   8323.020</v>
      </c>
      <c r="U71" s="17" t="str">
        <f t="shared" si="9"/>
        <v>Forecast Time: 0  Index A forecast =   10503.847</v>
      </c>
      <c r="V71" s="17" t="str">
        <f t="shared" si="10"/>
        <v>Forecast Time: 0  Index A forecast =   5574.272</v>
      </c>
      <c r="W71" s="17" t="str">
        <f t="shared" si="11"/>
        <v>Forecast Time: 0  Index A forecast =   9232.166</v>
      </c>
      <c r="X71" s="17" t="str">
        <f t="shared" si="12"/>
        <v>Forecast Time: 0  Index A forecast =   9108.368</v>
      </c>
      <c r="Y71" s="17" t="str">
        <f t="shared" si="13"/>
        <v>Forecast Time: 0  Index A forecast =   7941.235</v>
      </c>
      <c r="Z71" s="17" t="str">
        <f t="shared" si="14"/>
        <v>Forecast Time: 0  Index A forecast =   6524.112</v>
      </c>
      <c r="AA71" s="17" t="str">
        <f t="shared" si="15"/>
        <v>Forecast Time: 0  Index A forecast =   7874.262</v>
      </c>
      <c r="AB71" s="17" t="str">
        <f t="shared" si="16"/>
        <v>Forecast Time: 0  Index A forecast =   6628.301</v>
      </c>
      <c r="AC71" s="17" t="str">
        <f t="shared" si="17"/>
        <v>Forecast Time: 0  Index B forecast =   8655.802</v>
      </c>
      <c r="AD71" s="17" t="str">
        <f t="shared" si="18"/>
        <v>Forecast Time: 0  Index B forecast =   6663.746</v>
      </c>
      <c r="AE71" s="17" t="str">
        <f t="shared" si="19"/>
        <v>Forecast Time: 0  Index B forecast =   8506.353</v>
      </c>
      <c r="AF71" s="17" t="str">
        <f t="shared" si="20"/>
        <v>Forecast Time: 0  Index B forecast =   10636.368</v>
      </c>
      <c r="AG71" s="17" t="str">
        <f t="shared" si="21"/>
        <v>Forecast Time: 0  Index B forecast =   6235.598</v>
      </c>
      <c r="AH71" s="17" t="str">
        <f t="shared" si="22"/>
        <v>Forecast Time: 0  Index B forecast =   7223.217</v>
      </c>
      <c r="AI71" s="17" t="str">
        <f t="shared" si="23"/>
        <v>Forecast Time: 0  Index B forecast =   10452.945</v>
      </c>
      <c r="AJ71" s="17" t="str">
        <f t="shared" si="24"/>
        <v>Forecast Time: 0  Index B forecast =   10996.495</v>
      </c>
      <c r="AK71" s="17" t="str">
        <f t="shared" si="25"/>
        <v>Forecast Time: 0  Index B forecast =   10277.418</v>
      </c>
      <c r="AL71" s="17" t="str">
        <f t="shared" si="26"/>
        <v>Forecast Time: 0  Index B forecast =   6345.834</v>
      </c>
      <c r="AS71" t="str">
        <f>AT71&amp;AU71&amp;AV71&amp;BA71</f>
        <v>Forecast Time: 0  Index A forecast =   8227.607</v>
      </c>
      <c r="AT71" t="s">
        <v>123</v>
      </c>
      <c r="AU71" t="str">
        <f>TEXT(R71,"0")</f>
        <v>0</v>
      </c>
      <c r="AV71" t="s">
        <v>125</v>
      </c>
      <c r="AW71">
        <v>0</v>
      </c>
      <c r="AX71">
        <f>+AX61</f>
        <v>5000</v>
      </c>
      <c r="AZ71" s="2">
        <f ca="1">+INT(7900+4200*RAND())</f>
        <v>8016</v>
      </c>
      <c r="BA71" t="str">
        <f ca="1" t="shared" si="49"/>
        <v>8227.607</v>
      </c>
      <c r="BB71" t="str">
        <f ca="1" t="shared" si="52"/>
        <v>8323.020</v>
      </c>
      <c r="BC71" t="str">
        <f ca="1" t="shared" si="52"/>
        <v>10503.847</v>
      </c>
      <c r="BD71" t="str">
        <f ca="1" t="shared" si="52"/>
        <v>5574.272</v>
      </c>
      <c r="BE71" t="str">
        <f ca="1" t="shared" si="52"/>
        <v>9232.166</v>
      </c>
      <c r="BF71" t="str">
        <f ca="1" t="shared" si="52"/>
        <v>9108.368</v>
      </c>
      <c r="BG71" t="str">
        <f ca="1" t="shared" si="52"/>
        <v>7941.235</v>
      </c>
      <c r="BH71" t="str">
        <f ca="1" t="shared" si="52"/>
        <v>6524.112</v>
      </c>
      <c r="BI71" t="str">
        <f ca="1" t="shared" si="52"/>
        <v>7874.262</v>
      </c>
      <c r="BJ71" t="str">
        <f ca="1" t="shared" si="52"/>
        <v>6628.301</v>
      </c>
      <c r="BK71" t="s">
        <v>126</v>
      </c>
      <c r="BL71" s="2">
        <f ca="1">+INT(7900+4200*RAND())</f>
        <v>8529</v>
      </c>
      <c r="BM71" t="str">
        <f ca="1" t="shared" si="50"/>
        <v>8655.802</v>
      </c>
      <c r="BN71" t="str">
        <f ca="1" t="shared" si="53"/>
        <v>6663.746</v>
      </c>
      <c r="BO71" t="str">
        <f ca="1" t="shared" si="53"/>
        <v>8506.353</v>
      </c>
      <c r="BP71" t="str">
        <f ca="1" t="shared" si="53"/>
        <v>10636.368</v>
      </c>
      <c r="BQ71" t="str">
        <f ca="1" t="shared" si="53"/>
        <v>6235.598</v>
      </c>
      <c r="BR71" t="str">
        <f ca="1" t="shared" si="53"/>
        <v>7223.217</v>
      </c>
      <c r="BS71" t="str">
        <f ca="1" t="shared" si="53"/>
        <v>10452.945</v>
      </c>
      <c r="BT71" t="str">
        <f ca="1" t="shared" si="53"/>
        <v>10996.495</v>
      </c>
      <c r="BU71" t="str">
        <f ca="1" t="shared" si="53"/>
        <v>10277.418</v>
      </c>
      <c r="BV71" t="str">
        <f ca="1" t="shared" si="53"/>
        <v>6345.834</v>
      </c>
    </row>
    <row r="72" spans="17:74" ht="11.25">
      <c r="Q72" s="17"/>
      <c r="R72" s="12">
        <f ca="1">+AW71*($B$4/11)+RAND()*$B$4/11</f>
        <v>18.192456766171322</v>
      </c>
      <c r="S72" s="17" t="str">
        <f t="shared" si="7"/>
        <v>Forecast Time: 18  Index A forecast =   6265.356</v>
      </c>
      <c r="T72" s="17" t="str">
        <f t="shared" si="8"/>
        <v>Forecast Time: 18  Index A forecast =   9034.400</v>
      </c>
      <c r="U72" s="17" t="str">
        <f t="shared" si="9"/>
        <v>Forecast Time: 18  Index A forecast =   6337.879</v>
      </c>
      <c r="V72" s="17" t="str">
        <f t="shared" si="10"/>
        <v>Forecast Time: 18  Index A forecast =   10010.349</v>
      </c>
      <c r="W72" s="17" t="str">
        <f t="shared" si="11"/>
        <v>Forecast Time: 18  Index A forecast =   8873.321</v>
      </c>
      <c r="X72" s="17" t="str">
        <f t="shared" si="12"/>
        <v>Forecast Time: 18  Index A forecast =   7198.763</v>
      </c>
      <c r="Y72" s="17" t="str">
        <f t="shared" si="13"/>
        <v>Forecast Time: 18  Index A forecast =   8877.973</v>
      </c>
      <c r="Z72" s="17" t="str">
        <f t="shared" si="14"/>
        <v>Forecast Time: 18  Index A forecast =   8470.938</v>
      </c>
      <c r="AA72" s="17" t="str">
        <f t="shared" si="15"/>
        <v>Forecast Time: 18  Index A forecast =   7737.677</v>
      </c>
      <c r="AB72" s="17" t="str">
        <f t="shared" si="16"/>
        <v>Forecast Time: 18  Index A forecast =   7338.299</v>
      </c>
      <c r="AC72" s="17" t="str">
        <f t="shared" si="17"/>
        <v>Forecast Time: 18  Index B forecast =   7668.028</v>
      </c>
      <c r="AD72" s="17" t="str">
        <f t="shared" si="18"/>
        <v>Forecast Time: 18  Index B forecast =   6453.780</v>
      </c>
      <c r="AE72" s="17" t="str">
        <f t="shared" si="19"/>
        <v>Forecast Time: 18  Index B forecast =   6647.946</v>
      </c>
      <c r="AF72" s="17" t="str">
        <f t="shared" si="20"/>
        <v>Forecast Time: 18  Index B forecast =   8749.945</v>
      </c>
      <c r="AG72" s="17" t="str">
        <f t="shared" si="21"/>
        <v>Forecast Time: 18  Index B forecast =   8161.046</v>
      </c>
      <c r="AH72" s="17" t="str">
        <f t="shared" si="22"/>
        <v>Forecast Time: 18  Index B forecast =   6876.983</v>
      </c>
      <c r="AI72" s="17" t="str">
        <f t="shared" si="23"/>
        <v>Forecast Time: 18  Index B forecast =   10459.694</v>
      </c>
      <c r="AJ72" s="17" t="str">
        <f t="shared" si="24"/>
        <v>Forecast Time: 18  Index B forecast =   8147.510</v>
      </c>
      <c r="AK72" s="17" t="str">
        <f t="shared" si="25"/>
        <v>Forecast Time: 18  Index B forecast =   7788.129</v>
      </c>
      <c r="AL72" s="17" t="str">
        <f t="shared" si="26"/>
        <v>Forecast Time: 18  Index B forecast =   6522.878</v>
      </c>
      <c r="AS72" t="str">
        <f aca="true" t="shared" si="57" ref="AS72:AS80">AT72&amp;AU72&amp;AV72&amp;BA72</f>
        <v>Forecast Time: 18  Index A forecast =   6265.356</v>
      </c>
      <c r="AT72" t="s">
        <v>123</v>
      </c>
      <c r="AU72" t="str">
        <f aca="true" t="shared" si="58" ref="AU72:AU80">TEXT(R72,"0")</f>
        <v>18</v>
      </c>
      <c r="AV72" t="s">
        <v>125</v>
      </c>
      <c r="AW72">
        <v>1</v>
      </c>
      <c r="AX72">
        <f t="shared" si="37"/>
        <v>4500</v>
      </c>
      <c r="AZ72">
        <f t="shared" si="32"/>
        <v>8016</v>
      </c>
      <c r="BA72" t="str">
        <f ca="1" t="shared" si="49"/>
        <v>6265.356</v>
      </c>
      <c r="BB72" t="str">
        <f ca="1" t="shared" si="52"/>
        <v>9034.400</v>
      </c>
      <c r="BC72" t="str">
        <f ca="1" t="shared" si="52"/>
        <v>6337.879</v>
      </c>
      <c r="BD72" t="str">
        <f ca="1" t="shared" si="52"/>
        <v>10010.349</v>
      </c>
      <c r="BE72" t="str">
        <f ca="1" t="shared" si="52"/>
        <v>8873.321</v>
      </c>
      <c r="BF72" t="str">
        <f ca="1" t="shared" si="52"/>
        <v>7198.763</v>
      </c>
      <c r="BG72" t="str">
        <f ca="1" t="shared" si="52"/>
        <v>8877.973</v>
      </c>
      <c r="BH72" t="str">
        <f ca="1" t="shared" si="52"/>
        <v>8470.938</v>
      </c>
      <c r="BI72" t="str">
        <f ca="1" t="shared" si="52"/>
        <v>7737.677</v>
      </c>
      <c r="BJ72" t="str">
        <f ca="1" t="shared" si="52"/>
        <v>7338.299</v>
      </c>
      <c r="BK72" t="s">
        <v>126</v>
      </c>
      <c r="BL72">
        <f t="shared" si="33"/>
        <v>8529</v>
      </c>
      <c r="BM72" t="str">
        <f ca="1" t="shared" si="50"/>
        <v>7668.028</v>
      </c>
      <c r="BN72" t="str">
        <f ca="1" t="shared" si="53"/>
        <v>6453.780</v>
      </c>
      <c r="BO72" t="str">
        <f ca="1" t="shared" si="53"/>
        <v>6647.946</v>
      </c>
      <c r="BP72" t="str">
        <f ca="1" t="shared" si="53"/>
        <v>8749.945</v>
      </c>
      <c r="BQ72" t="str">
        <f ca="1" t="shared" si="53"/>
        <v>8161.046</v>
      </c>
      <c r="BR72" t="str">
        <f ca="1" t="shared" si="53"/>
        <v>6876.983</v>
      </c>
      <c r="BS72" t="str">
        <f ca="1" t="shared" si="53"/>
        <v>10459.694</v>
      </c>
      <c r="BT72" t="str">
        <f ca="1" t="shared" si="53"/>
        <v>8147.510</v>
      </c>
      <c r="BU72" t="str">
        <f ca="1" t="shared" si="53"/>
        <v>7788.129</v>
      </c>
      <c r="BV72" t="str">
        <f ca="1" t="shared" si="53"/>
        <v>6522.878</v>
      </c>
    </row>
    <row r="73" spans="17:74" ht="11.25">
      <c r="Q73" s="17"/>
      <c r="R73" s="12">
        <f ca="1">+AW72*($B$4/11)+RAND()*$B$4/11</f>
        <v>47.07895650811945</v>
      </c>
      <c r="S73" s="17" t="str">
        <f t="shared" si="7"/>
        <v>Forecast Time: 47  Index A forecast =   7085.973</v>
      </c>
      <c r="T73" s="17" t="str">
        <f t="shared" si="8"/>
        <v>Forecast Time: 47  Index A forecast =   9362.776</v>
      </c>
      <c r="U73" s="17" t="str">
        <f t="shared" si="9"/>
        <v>Forecast Time: 47  Index A forecast =   6560.411</v>
      </c>
      <c r="V73" s="17" t="str">
        <f t="shared" si="10"/>
        <v>Forecast Time: 47  Index A forecast =   8873.553</v>
      </c>
      <c r="W73" s="17" t="str">
        <f t="shared" si="11"/>
        <v>Forecast Time: 47  Index A forecast =   7766.384</v>
      </c>
      <c r="X73" s="17" t="str">
        <f t="shared" si="12"/>
        <v>Forecast Time: 47  Index A forecast =   7306.123</v>
      </c>
      <c r="Y73" s="17" t="str">
        <f t="shared" si="13"/>
        <v>Forecast Time: 47  Index A forecast =   8458.275</v>
      </c>
      <c r="Z73" s="17" t="str">
        <f t="shared" si="14"/>
        <v>Forecast Time: 47  Index A forecast =   6798.848</v>
      </c>
      <c r="AA73" s="17" t="str">
        <f t="shared" si="15"/>
        <v>Forecast Time: 47  Index A forecast =   6305.627</v>
      </c>
      <c r="AB73" s="17" t="str">
        <f t="shared" si="16"/>
        <v>Forecast Time: 47  Index A forecast =   8929.349</v>
      </c>
      <c r="AC73" s="17" t="str">
        <f t="shared" si="17"/>
        <v>Forecast Time: 47  Index B forecast =   10296.209</v>
      </c>
      <c r="AD73" s="17" t="str">
        <f t="shared" si="18"/>
        <v>Forecast Time: 47  Index B forecast =   8954.776</v>
      </c>
      <c r="AE73" s="17" t="str">
        <f t="shared" si="19"/>
        <v>Forecast Time: 47  Index B forecast =   7383.187</v>
      </c>
      <c r="AF73" s="17" t="str">
        <f t="shared" si="20"/>
        <v>Forecast Time: 47  Index B forecast =   9967.499</v>
      </c>
      <c r="AG73" s="17" t="str">
        <f t="shared" si="21"/>
        <v>Forecast Time: 47  Index B forecast =   6579.451</v>
      </c>
      <c r="AH73" s="17" t="str">
        <f t="shared" si="22"/>
        <v>Forecast Time: 47  Index B forecast =   9446.405</v>
      </c>
      <c r="AI73" s="17" t="str">
        <f t="shared" si="23"/>
        <v>Forecast Time: 47  Index B forecast =   7291.210</v>
      </c>
      <c r="AJ73" s="17" t="str">
        <f t="shared" si="24"/>
        <v>Forecast Time: 47  Index B forecast =   7365.140</v>
      </c>
      <c r="AK73" s="17" t="str">
        <f t="shared" si="25"/>
        <v>Forecast Time: 47  Index B forecast =   9098.723</v>
      </c>
      <c r="AL73" s="17" t="str">
        <f t="shared" si="26"/>
        <v>Forecast Time: 47  Index B forecast =   8667.627</v>
      </c>
      <c r="AS73" t="str">
        <f t="shared" si="57"/>
        <v>Forecast Time: 47  Index A forecast =   7085.973</v>
      </c>
      <c r="AT73" t="s">
        <v>123</v>
      </c>
      <c r="AU73" t="str">
        <f t="shared" si="58"/>
        <v>47</v>
      </c>
      <c r="AV73" t="s">
        <v>125</v>
      </c>
      <c r="AW73">
        <v>2</v>
      </c>
      <c r="AX73">
        <f t="shared" si="37"/>
        <v>4000</v>
      </c>
      <c r="AZ73">
        <f t="shared" si="32"/>
        <v>8016</v>
      </c>
      <c r="BA73" t="str">
        <f ca="1" t="shared" si="49"/>
        <v>7085.973</v>
      </c>
      <c r="BB73" t="str">
        <f ca="1" t="shared" si="52"/>
        <v>9362.776</v>
      </c>
      <c r="BC73" t="str">
        <f ca="1" t="shared" si="52"/>
        <v>6560.411</v>
      </c>
      <c r="BD73" t="str">
        <f ca="1" t="shared" si="52"/>
        <v>8873.553</v>
      </c>
      <c r="BE73" t="str">
        <f ca="1" t="shared" si="52"/>
        <v>7766.384</v>
      </c>
      <c r="BF73" t="str">
        <f ca="1" t="shared" si="52"/>
        <v>7306.123</v>
      </c>
      <c r="BG73" t="str">
        <f ca="1" t="shared" si="52"/>
        <v>8458.275</v>
      </c>
      <c r="BH73" t="str">
        <f ca="1" t="shared" si="52"/>
        <v>6798.848</v>
      </c>
      <c r="BI73" t="str">
        <f ca="1" t="shared" si="52"/>
        <v>6305.627</v>
      </c>
      <c r="BJ73" t="str">
        <f ca="1" t="shared" si="52"/>
        <v>8929.349</v>
      </c>
      <c r="BK73" t="s">
        <v>126</v>
      </c>
      <c r="BL73">
        <f t="shared" si="33"/>
        <v>8529</v>
      </c>
      <c r="BM73" t="str">
        <f ca="1" t="shared" si="50"/>
        <v>10296.209</v>
      </c>
      <c r="BN73" t="str">
        <f ca="1" t="shared" si="53"/>
        <v>8954.776</v>
      </c>
      <c r="BO73" t="str">
        <f ca="1" t="shared" si="53"/>
        <v>7383.187</v>
      </c>
      <c r="BP73" t="str">
        <f ca="1" t="shared" si="53"/>
        <v>9967.499</v>
      </c>
      <c r="BQ73" t="str">
        <f ca="1" t="shared" si="53"/>
        <v>6579.451</v>
      </c>
      <c r="BR73" t="str">
        <f ca="1" t="shared" si="53"/>
        <v>9446.405</v>
      </c>
      <c r="BS73" t="str">
        <f ca="1" t="shared" si="53"/>
        <v>7291.210</v>
      </c>
      <c r="BT73" t="str">
        <f ca="1" t="shared" si="53"/>
        <v>7365.140</v>
      </c>
      <c r="BU73" t="str">
        <f ca="1" t="shared" si="53"/>
        <v>9098.723</v>
      </c>
      <c r="BV73" t="str">
        <f ca="1" t="shared" si="53"/>
        <v>8667.627</v>
      </c>
    </row>
    <row r="74" spans="17:74" ht="11.25">
      <c r="Q74" s="17"/>
      <c r="R74" s="12">
        <f aca="true" ca="1" t="shared" si="59" ref="R74:R80">+AW73*($B$4/11)+RAND()*$B$4/11</f>
        <v>60.854227197698144</v>
      </c>
      <c r="S74" s="17" t="str">
        <f t="shared" si="7"/>
        <v>Forecast Time: 61  Index A forecast =   9287.340</v>
      </c>
      <c r="T74" s="17" t="str">
        <f t="shared" si="8"/>
        <v>Forecast Time: 61  Index A forecast =   7276.230</v>
      </c>
      <c r="U74" s="17" t="str">
        <f t="shared" si="9"/>
        <v>Forecast Time: 61  Index A forecast =   7425.777</v>
      </c>
      <c r="V74" s="17" t="str">
        <f t="shared" si="10"/>
        <v>Forecast Time: 61  Index A forecast =   6764.545</v>
      </c>
      <c r="W74" s="17" t="str">
        <f t="shared" si="11"/>
        <v>Forecast Time: 61  Index A forecast =   9081.496</v>
      </c>
      <c r="X74" s="17" t="str">
        <f t="shared" si="12"/>
        <v>Forecast Time: 61  Index A forecast =   8639.191</v>
      </c>
      <c r="Y74" s="17" t="str">
        <f t="shared" si="13"/>
        <v>Forecast Time: 61  Index A forecast =   8759.652</v>
      </c>
      <c r="Z74" s="17" t="str">
        <f t="shared" si="14"/>
        <v>Forecast Time: 61  Index A forecast =   6952.623</v>
      </c>
      <c r="AA74" s="17" t="str">
        <f t="shared" si="15"/>
        <v>Forecast Time: 61  Index A forecast =   7083.294</v>
      </c>
      <c r="AB74" s="17" t="str">
        <f t="shared" si="16"/>
        <v>Forecast Time: 61  Index A forecast =   7336.277</v>
      </c>
      <c r="AC74" s="17" t="str">
        <f t="shared" si="17"/>
        <v>Forecast Time: 61  Index B forecast =   8246.967</v>
      </c>
      <c r="AD74" s="17" t="str">
        <f t="shared" si="18"/>
        <v>Forecast Time: 61  Index B forecast =   7479.184</v>
      </c>
      <c r="AE74" s="17" t="str">
        <f t="shared" si="19"/>
        <v>Forecast Time: 61  Index B forecast =   10184.596</v>
      </c>
      <c r="AF74" s="17" t="str">
        <f t="shared" si="20"/>
        <v>Forecast Time: 61  Index B forecast =   9833.601</v>
      </c>
      <c r="AG74" s="17" t="str">
        <f t="shared" si="21"/>
        <v>Forecast Time: 61  Index B forecast =   7474.274</v>
      </c>
      <c r="AH74" s="17" t="str">
        <f t="shared" si="22"/>
        <v>Forecast Time: 61  Index B forecast =   9077.313</v>
      </c>
      <c r="AI74" s="17" t="str">
        <f t="shared" si="23"/>
        <v>Forecast Time: 61  Index B forecast =   8117.560</v>
      </c>
      <c r="AJ74" s="17" t="str">
        <f t="shared" si="24"/>
        <v>Forecast Time: 61  Index B forecast =   7667.723</v>
      </c>
      <c r="AK74" s="17" t="str">
        <f t="shared" si="25"/>
        <v>Forecast Time: 61  Index B forecast =   7630.508</v>
      </c>
      <c r="AL74" s="17" t="str">
        <f t="shared" si="26"/>
        <v>Forecast Time: 61  Index B forecast =   9284.508</v>
      </c>
      <c r="AS74" t="str">
        <f t="shared" si="57"/>
        <v>Forecast Time: 61  Index A forecast =   9287.340</v>
      </c>
      <c r="AT74" t="s">
        <v>123</v>
      </c>
      <c r="AU74" t="str">
        <f t="shared" si="58"/>
        <v>61</v>
      </c>
      <c r="AV74" t="s">
        <v>125</v>
      </c>
      <c r="AW74">
        <v>3</v>
      </c>
      <c r="AX74">
        <f t="shared" si="37"/>
        <v>3500</v>
      </c>
      <c r="AZ74">
        <f t="shared" si="32"/>
        <v>8016</v>
      </c>
      <c r="BA74" t="str">
        <f ca="1" t="shared" si="49"/>
        <v>9287.340</v>
      </c>
      <c r="BB74" t="str">
        <f ca="1" t="shared" si="52"/>
        <v>7276.230</v>
      </c>
      <c r="BC74" t="str">
        <f ca="1" t="shared" si="52"/>
        <v>7425.777</v>
      </c>
      <c r="BD74" t="str">
        <f ca="1" t="shared" si="52"/>
        <v>6764.545</v>
      </c>
      <c r="BE74" t="str">
        <f ca="1" t="shared" si="52"/>
        <v>9081.496</v>
      </c>
      <c r="BF74" t="str">
        <f ca="1" t="shared" si="52"/>
        <v>8639.191</v>
      </c>
      <c r="BG74" t="str">
        <f ca="1" t="shared" si="52"/>
        <v>8759.652</v>
      </c>
      <c r="BH74" t="str">
        <f ca="1" t="shared" si="52"/>
        <v>6952.623</v>
      </c>
      <c r="BI74" t="str">
        <f ca="1" t="shared" si="52"/>
        <v>7083.294</v>
      </c>
      <c r="BJ74" t="str">
        <f ca="1" t="shared" si="52"/>
        <v>7336.277</v>
      </c>
      <c r="BK74" t="s">
        <v>126</v>
      </c>
      <c r="BL74">
        <f t="shared" si="33"/>
        <v>8529</v>
      </c>
      <c r="BM74" t="str">
        <f ca="1" t="shared" si="50"/>
        <v>8246.967</v>
      </c>
      <c r="BN74" t="str">
        <f ca="1" t="shared" si="53"/>
        <v>7479.184</v>
      </c>
      <c r="BO74" t="str">
        <f ca="1" t="shared" si="53"/>
        <v>10184.596</v>
      </c>
      <c r="BP74" t="str">
        <f ca="1" t="shared" si="53"/>
        <v>9833.601</v>
      </c>
      <c r="BQ74" t="str">
        <f ca="1" t="shared" si="53"/>
        <v>7474.274</v>
      </c>
      <c r="BR74" t="str">
        <f ca="1" t="shared" si="53"/>
        <v>9077.313</v>
      </c>
      <c r="BS74" t="str">
        <f ca="1" t="shared" si="53"/>
        <v>8117.560</v>
      </c>
      <c r="BT74" t="str">
        <f ca="1" t="shared" si="53"/>
        <v>7667.723</v>
      </c>
      <c r="BU74" t="str">
        <f ca="1" t="shared" si="53"/>
        <v>7630.508</v>
      </c>
      <c r="BV74" t="str">
        <f ca="1" t="shared" si="53"/>
        <v>9284.508</v>
      </c>
    </row>
    <row r="75" spans="17:74" ht="11.25">
      <c r="Q75" s="17"/>
      <c r="R75" s="12">
        <f ca="1" t="shared" si="59"/>
        <v>95.13539006969492</v>
      </c>
      <c r="S75" s="17" t="str">
        <f t="shared" si="7"/>
        <v>Forecast Time: 95  Index A forecast =   7283.921</v>
      </c>
      <c r="T75" s="17" t="str">
        <f t="shared" si="8"/>
        <v>Forecast Time: 95  Index A forecast =   7449.626</v>
      </c>
      <c r="U75" s="17" t="str">
        <f t="shared" si="9"/>
        <v>Forecast Time: 95  Index A forecast =   6844.524</v>
      </c>
      <c r="V75" s="17" t="str">
        <f t="shared" si="10"/>
        <v>Forecast Time: 95  Index A forecast =   7646.751</v>
      </c>
      <c r="W75" s="17" t="str">
        <f t="shared" si="11"/>
        <v>Forecast Time: 95  Index A forecast =   7881.194</v>
      </c>
      <c r="X75" s="17" t="str">
        <f t="shared" si="12"/>
        <v>Forecast Time: 95  Index A forecast =   7725.327</v>
      </c>
      <c r="Y75" s="17" t="str">
        <f t="shared" si="13"/>
        <v>Forecast Time: 95  Index A forecast =   7568.172</v>
      </c>
      <c r="Z75" s="17" t="str">
        <f t="shared" si="14"/>
        <v>Forecast Time: 95  Index A forecast =   6917.964</v>
      </c>
      <c r="AA75" s="17" t="str">
        <f t="shared" si="15"/>
        <v>Forecast Time: 95  Index A forecast =   8487.510</v>
      </c>
      <c r="AB75" s="17" t="str">
        <f t="shared" si="16"/>
        <v>Forecast Time: 95  Index A forecast =   7263.622</v>
      </c>
      <c r="AC75" s="17" t="str">
        <f t="shared" si="17"/>
        <v>Forecast Time: 95  Index B forecast =   7733.852</v>
      </c>
      <c r="AD75" s="17" t="str">
        <f t="shared" si="18"/>
        <v>Forecast Time: 95  Index B forecast =   7856.251</v>
      </c>
      <c r="AE75" s="17" t="str">
        <f t="shared" si="19"/>
        <v>Forecast Time: 95  Index B forecast =   8695.529</v>
      </c>
      <c r="AF75" s="17" t="str">
        <f t="shared" si="20"/>
        <v>Forecast Time: 95  Index B forecast =   8391.944</v>
      </c>
      <c r="AG75" s="17" t="str">
        <f t="shared" si="21"/>
        <v>Forecast Time: 95  Index B forecast =   7666.370</v>
      </c>
      <c r="AH75" s="17" t="str">
        <f t="shared" si="22"/>
        <v>Forecast Time: 95  Index B forecast =   9673.755</v>
      </c>
      <c r="AI75" s="17" t="str">
        <f t="shared" si="23"/>
        <v>Forecast Time: 95  Index B forecast =   8717.466</v>
      </c>
      <c r="AJ75" s="17" t="str">
        <f t="shared" si="24"/>
        <v>Forecast Time: 95  Index B forecast =   7140.033</v>
      </c>
      <c r="AK75" s="17" t="str">
        <f t="shared" si="25"/>
        <v>Forecast Time: 95  Index B forecast =   9569.824</v>
      </c>
      <c r="AL75" s="17" t="str">
        <f t="shared" si="26"/>
        <v>Forecast Time: 95  Index B forecast =   7273.983</v>
      </c>
      <c r="AS75" t="str">
        <f t="shared" si="57"/>
        <v>Forecast Time: 95  Index A forecast =   7283.921</v>
      </c>
      <c r="AT75" t="s">
        <v>123</v>
      </c>
      <c r="AU75" t="str">
        <f t="shared" si="58"/>
        <v>95</v>
      </c>
      <c r="AV75" t="s">
        <v>125</v>
      </c>
      <c r="AW75">
        <v>4</v>
      </c>
      <c r="AX75">
        <f t="shared" si="37"/>
        <v>3000</v>
      </c>
      <c r="AZ75">
        <f t="shared" si="32"/>
        <v>8016</v>
      </c>
      <c r="BA75" t="str">
        <f ca="1" t="shared" si="49"/>
        <v>7283.921</v>
      </c>
      <c r="BB75" t="str">
        <f aca="true" ca="1" t="shared" si="60" ref="BB75:BJ85">+TEXT($AZ75+(RAND()-0.5)*$AX75,"0.000")</f>
        <v>7449.626</v>
      </c>
      <c r="BC75" t="str">
        <f ca="1" t="shared" si="60"/>
        <v>6844.524</v>
      </c>
      <c r="BD75" t="str">
        <f ca="1" t="shared" si="60"/>
        <v>7646.751</v>
      </c>
      <c r="BE75" t="str">
        <f ca="1" t="shared" si="60"/>
        <v>7881.194</v>
      </c>
      <c r="BF75" t="str">
        <f ca="1" t="shared" si="60"/>
        <v>7725.327</v>
      </c>
      <c r="BG75" t="str">
        <f ca="1" t="shared" si="60"/>
        <v>7568.172</v>
      </c>
      <c r="BH75" t="str">
        <f ca="1" t="shared" si="60"/>
        <v>6917.964</v>
      </c>
      <c r="BI75" t="str">
        <f ca="1" t="shared" si="60"/>
        <v>8487.510</v>
      </c>
      <c r="BJ75" t="str">
        <f ca="1" t="shared" si="60"/>
        <v>7263.622</v>
      </c>
      <c r="BK75" t="s">
        <v>126</v>
      </c>
      <c r="BL75">
        <f t="shared" si="33"/>
        <v>8529</v>
      </c>
      <c r="BM75" t="str">
        <f ca="1" t="shared" si="50"/>
        <v>7733.852</v>
      </c>
      <c r="BN75" t="str">
        <f aca="true" ca="1" t="shared" si="61" ref="BN75:BV85">+TEXT($BL75+(RAND()-0.5)*$AX75,"0.000")</f>
        <v>7856.251</v>
      </c>
      <c r="BO75" t="str">
        <f ca="1" t="shared" si="61"/>
        <v>8695.529</v>
      </c>
      <c r="BP75" t="str">
        <f ca="1" t="shared" si="61"/>
        <v>8391.944</v>
      </c>
      <c r="BQ75" t="str">
        <f ca="1" t="shared" si="61"/>
        <v>7666.370</v>
      </c>
      <c r="BR75" t="str">
        <f ca="1" t="shared" si="61"/>
        <v>9673.755</v>
      </c>
      <c r="BS75" t="str">
        <f ca="1" t="shared" si="61"/>
        <v>8717.466</v>
      </c>
      <c r="BT75" t="str">
        <f ca="1" t="shared" si="61"/>
        <v>7140.033</v>
      </c>
      <c r="BU75" t="str">
        <f ca="1" t="shared" si="61"/>
        <v>9569.824</v>
      </c>
      <c r="BV75" t="str">
        <f ca="1" t="shared" si="61"/>
        <v>7273.983</v>
      </c>
    </row>
    <row r="76" spans="17:74" ht="11.25">
      <c r="Q76" s="17"/>
      <c r="R76" s="12">
        <f ca="1" t="shared" si="59"/>
        <v>132.51385761727906</v>
      </c>
      <c r="S76" s="17" t="str">
        <f t="shared" si="7"/>
        <v>Forecast Time: 133  Index A forecast =   8047.875</v>
      </c>
      <c r="T76" s="17" t="str">
        <f t="shared" si="8"/>
        <v>Forecast Time: 133  Index A forecast =   6902.980</v>
      </c>
      <c r="U76" s="17" t="str">
        <f t="shared" si="9"/>
        <v>Forecast Time: 133  Index A forecast =   7756.035</v>
      </c>
      <c r="V76" s="17" t="str">
        <f t="shared" si="10"/>
        <v>Forecast Time: 133  Index A forecast =   7908.520</v>
      </c>
      <c r="W76" s="17" t="str">
        <f t="shared" si="11"/>
        <v>Forecast Time: 133  Index A forecast =   8327.240</v>
      </c>
      <c r="X76" s="17" t="str">
        <f t="shared" si="12"/>
        <v>Forecast Time: 133  Index A forecast =   7441.197</v>
      </c>
      <c r="Y76" s="17" t="str">
        <f t="shared" si="13"/>
        <v>Forecast Time: 133  Index A forecast =   8818.245</v>
      </c>
      <c r="Z76" s="17" t="str">
        <f t="shared" si="14"/>
        <v>Forecast Time: 133  Index A forecast =   9002.187</v>
      </c>
      <c r="AA76" s="17" t="str">
        <f t="shared" si="15"/>
        <v>Forecast Time: 133  Index A forecast =   9186.712</v>
      </c>
      <c r="AB76" s="17" t="str">
        <f t="shared" si="16"/>
        <v>Forecast Time: 133  Index A forecast =   6979.622</v>
      </c>
      <c r="AC76" s="17" t="str">
        <f t="shared" si="17"/>
        <v>Forecast Time: 133  Index B forecast =   7438.891</v>
      </c>
      <c r="AD76" s="17" t="str">
        <f t="shared" si="18"/>
        <v>Forecast Time: 133  Index B forecast =   9218.944</v>
      </c>
      <c r="AE76" s="17" t="str">
        <f t="shared" si="19"/>
        <v>Forecast Time: 133  Index B forecast =   9548.404</v>
      </c>
      <c r="AF76" s="17" t="str">
        <f t="shared" si="20"/>
        <v>Forecast Time: 133  Index B forecast =   7682.719</v>
      </c>
      <c r="AG76" s="17" t="str">
        <f t="shared" si="21"/>
        <v>Forecast Time: 133  Index B forecast =   8801.907</v>
      </c>
      <c r="AH76" s="17" t="str">
        <f t="shared" si="22"/>
        <v>Forecast Time: 133  Index B forecast =   8694.539</v>
      </c>
      <c r="AI76" s="17" t="str">
        <f t="shared" si="23"/>
        <v>Forecast Time: 133  Index B forecast =   9356.631</v>
      </c>
      <c r="AJ76" s="17" t="str">
        <f t="shared" si="24"/>
        <v>Forecast Time: 133  Index B forecast =   8408.146</v>
      </c>
      <c r="AK76" s="17" t="str">
        <f t="shared" si="25"/>
        <v>Forecast Time: 133  Index B forecast =   8114.222</v>
      </c>
      <c r="AL76" s="17" t="str">
        <f t="shared" si="26"/>
        <v>Forecast Time: 133  Index B forecast =   8941.672</v>
      </c>
      <c r="AS76" t="str">
        <f t="shared" si="57"/>
        <v>Forecast Time: 133  Index A forecast =   8047.875</v>
      </c>
      <c r="AT76" t="s">
        <v>123</v>
      </c>
      <c r="AU76" t="str">
        <f t="shared" si="58"/>
        <v>133</v>
      </c>
      <c r="AV76" t="s">
        <v>125</v>
      </c>
      <c r="AW76">
        <v>5</v>
      </c>
      <c r="AX76">
        <f t="shared" si="37"/>
        <v>2500</v>
      </c>
      <c r="AZ76">
        <f t="shared" si="32"/>
        <v>8016</v>
      </c>
      <c r="BA76" t="str">
        <f ca="1" t="shared" si="49"/>
        <v>8047.875</v>
      </c>
      <c r="BB76" t="str">
        <f ca="1" t="shared" si="60"/>
        <v>6902.980</v>
      </c>
      <c r="BC76" t="str">
        <f ca="1" t="shared" si="60"/>
        <v>7756.035</v>
      </c>
      <c r="BD76" t="str">
        <f ca="1" t="shared" si="60"/>
        <v>7908.520</v>
      </c>
      <c r="BE76" t="str">
        <f ca="1" t="shared" si="60"/>
        <v>8327.240</v>
      </c>
      <c r="BF76" t="str">
        <f ca="1" t="shared" si="60"/>
        <v>7441.197</v>
      </c>
      <c r="BG76" t="str">
        <f ca="1" t="shared" si="60"/>
        <v>8818.245</v>
      </c>
      <c r="BH76" t="str">
        <f ca="1" t="shared" si="60"/>
        <v>9002.187</v>
      </c>
      <c r="BI76" t="str">
        <f ca="1" t="shared" si="60"/>
        <v>9186.712</v>
      </c>
      <c r="BJ76" t="str">
        <f ca="1" t="shared" si="60"/>
        <v>6979.622</v>
      </c>
      <c r="BK76" t="s">
        <v>126</v>
      </c>
      <c r="BL76">
        <f t="shared" si="33"/>
        <v>8529</v>
      </c>
      <c r="BM76" t="str">
        <f ca="1" t="shared" si="50"/>
        <v>7438.891</v>
      </c>
      <c r="BN76" t="str">
        <f ca="1" t="shared" si="61"/>
        <v>9218.944</v>
      </c>
      <c r="BO76" t="str">
        <f ca="1" t="shared" si="61"/>
        <v>9548.404</v>
      </c>
      <c r="BP76" t="str">
        <f ca="1" t="shared" si="61"/>
        <v>7682.719</v>
      </c>
      <c r="BQ76" t="str">
        <f ca="1" t="shared" si="61"/>
        <v>8801.907</v>
      </c>
      <c r="BR76" t="str">
        <f ca="1" t="shared" si="61"/>
        <v>8694.539</v>
      </c>
      <c r="BS76" t="str">
        <f ca="1" t="shared" si="61"/>
        <v>9356.631</v>
      </c>
      <c r="BT76" t="str">
        <f ca="1" t="shared" si="61"/>
        <v>8408.146</v>
      </c>
      <c r="BU76" t="str">
        <f ca="1" t="shared" si="61"/>
        <v>8114.222</v>
      </c>
      <c r="BV76" t="str">
        <f ca="1" t="shared" si="61"/>
        <v>8941.672</v>
      </c>
    </row>
    <row r="77" spans="17:74" ht="11.25">
      <c r="Q77" s="17"/>
      <c r="R77" s="12">
        <f ca="1" t="shared" si="59"/>
        <v>157.87591307364337</v>
      </c>
      <c r="S77" s="17" t="str">
        <f t="shared" si="7"/>
        <v>Forecast Time: 158  Index A forecast =   7460.567</v>
      </c>
      <c r="T77" s="17" t="str">
        <f t="shared" si="8"/>
        <v>Forecast Time: 158  Index A forecast =   8935.903</v>
      </c>
      <c r="U77" s="17" t="str">
        <f t="shared" si="9"/>
        <v>Forecast Time: 158  Index A forecast =   7308.379</v>
      </c>
      <c r="V77" s="17" t="str">
        <f t="shared" si="10"/>
        <v>Forecast Time: 158  Index A forecast =   8096.931</v>
      </c>
      <c r="W77" s="17" t="str">
        <f t="shared" si="11"/>
        <v>Forecast Time: 158  Index A forecast =   7570.698</v>
      </c>
      <c r="X77" s="17" t="str">
        <f t="shared" si="12"/>
        <v>Forecast Time: 158  Index A forecast =   8988.832</v>
      </c>
      <c r="Y77" s="17" t="str">
        <f t="shared" si="13"/>
        <v>Forecast Time: 158  Index A forecast =   7889.124</v>
      </c>
      <c r="Z77" s="17" t="str">
        <f t="shared" si="14"/>
        <v>Forecast Time: 158  Index A forecast =   8248.774</v>
      </c>
      <c r="AA77" s="17" t="str">
        <f t="shared" si="15"/>
        <v>Forecast Time: 158  Index A forecast =   8990.155</v>
      </c>
      <c r="AB77" s="17" t="str">
        <f t="shared" si="16"/>
        <v>Forecast Time: 158  Index A forecast =   7715.801</v>
      </c>
      <c r="AC77" s="17" t="str">
        <f t="shared" si="17"/>
        <v>Forecast Time: 158  Index B forecast =   8544.189</v>
      </c>
      <c r="AD77" s="17" t="str">
        <f t="shared" si="18"/>
        <v>Forecast Time: 158  Index B forecast =   9335.077</v>
      </c>
      <c r="AE77" s="17" t="str">
        <f t="shared" si="19"/>
        <v>Forecast Time: 158  Index B forecast =   8755.250</v>
      </c>
      <c r="AF77" s="17" t="str">
        <f t="shared" si="20"/>
        <v>Forecast Time: 158  Index B forecast =   8235.524</v>
      </c>
      <c r="AG77" s="17" t="str">
        <f t="shared" si="21"/>
        <v>Forecast Time: 158  Index B forecast =   8206.651</v>
      </c>
      <c r="AH77" s="17" t="str">
        <f t="shared" si="22"/>
        <v>Forecast Time: 158  Index B forecast =   7720.935</v>
      </c>
      <c r="AI77" s="17" t="str">
        <f t="shared" si="23"/>
        <v>Forecast Time: 158  Index B forecast =   8955.786</v>
      </c>
      <c r="AJ77" s="17" t="str">
        <f t="shared" si="24"/>
        <v>Forecast Time: 158  Index B forecast =   7579.298</v>
      </c>
      <c r="AK77" s="17" t="str">
        <f t="shared" si="25"/>
        <v>Forecast Time: 158  Index B forecast =   8408.817</v>
      </c>
      <c r="AL77" s="17" t="str">
        <f t="shared" si="26"/>
        <v>Forecast Time: 158  Index B forecast =   9164.620</v>
      </c>
      <c r="AS77" t="str">
        <f t="shared" si="57"/>
        <v>Forecast Time: 158  Index A forecast =   7460.567</v>
      </c>
      <c r="AT77" t="s">
        <v>123</v>
      </c>
      <c r="AU77" t="str">
        <f t="shared" si="58"/>
        <v>158</v>
      </c>
      <c r="AV77" t="s">
        <v>125</v>
      </c>
      <c r="AW77">
        <v>6</v>
      </c>
      <c r="AX77">
        <f t="shared" si="37"/>
        <v>2000</v>
      </c>
      <c r="AZ77">
        <f t="shared" si="32"/>
        <v>8016</v>
      </c>
      <c r="BA77" t="str">
        <f ca="1" t="shared" si="49"/>
        <v>7460.567</v>
      </c>
      <c r="BB77" t="str">
        <f ca="1" t="shared" si="60"/>
        <v>8935.903</v>
      </c>
      <c r="BC77" t="str">
        <f ca="1" t="shared" si="60"/>
        <v>7308.379</v>
      </c>
      <c r="BD77" t="str">
        <f ca="1" t="shared" si="60"/>
        <v>8096.931</v>
      </c>
      <c r="BE77" t="str">
        <f ca="1" t="shared" si="60"/>
        <v>7570.698</v>
      </c>
      <c r="BF77" t="str">
        <f ca="1" t="shared" si="60"/>
        <v>8988.832</v>
      </c>
      <c r="BG77" t="str">
        <f ca="1" t="shared" si="60"/>
        <v>7889.124</v>
      </c>
      <c r="BH77" t="str">
        <f ca="1" t="shared" si="60"/>
        <v>8248.774</v>
      </c>
      <c r="BI77" t="str">
        <f ca="1" t="shared" si="60"/>
        <v>8990.155</v>
      </c>
      <c r="BJ77" t="str">
        <f ca="1" t="shared" si="60"/>
        <v>7715.801</v>
      </c>
      <c r="BK77" t="s">
        <v>126</v>
      </c>
      <c r="BL77">
        <f t="shared" si="33"/>
        <v>8529</v>
      </c>
      <c r="BM77" t="str">
        <f ca="1" t="shared" si="50"/>
        <v>8544.189</v>
      </c>
      <c r="BN77" t="str">
        <f ca="1" t="shared" si="61"/>
        <v>9335.077</v>
      </c>
      <c r="BO77" t="str">
        <f ca="1" t="shared" si="61"/>
        <v>8755.250</v>
      </c>
      <c r="BP77" t="str">
        <f ca="1" t="shared" si="61"/>
        <v>8235.524</v>
      </c>
      <c r="BQ77" t="str">
        <f ca="1" t="shared" si="61"/>
        <v>8206.651</v>
      </c>
      <c r="BR77" t="str">
        <f ca="1" t="shared" si="61"/>
        <v>7720.935</v>
      </c>
      <c r="BS77" t="str">
        <f ca="1" t="shared" si="61"/>
        <v>8955.786</v>
      </c>
      <c r="BT77" t="str">
        <f ca="1" t="shared" si="61"/>
        <v>7579.298</v>
      </c>
      <c r="BU77" t="str">
        <f ca="1" t="shared" si="61"/>
        <v>8408.817</v>
      </c>
      <c r="BV77" t="str">
        <f ca="1" t="shared" si="61"/>
        <v>9164.620</v>
      </c>
    </row>
    <row r="78" spans="17:74" ht="11.25">
      <c r="Q78" s="17"/>
      <c r="R78" s="12">
        <f ca="1" t="shared" si="59"/>
        <v>186.62707957481052</v>
      </c>
      <c r="S78" s="17" t="str">
        <f t="shared" si="7"/>
        <v>Forecast Time: 187  Index A forecast =   7862.871</v>
      </c>
      <c r="T78" s="17" t="str">
        <f t="shared" si="8"/>
        <v>Forecast Time: 187  Index A forecast =   8009.487</v>
      </c>
      <c r="U78" s="17" t="str">
        <f t="shared" si="9"/>
        <v>Forecast Time: 187  Index A forecast =   8485.110</v>
      </c>
      <c r="V78" s="17" t="str">
        <f t="shared" si="10"/>
        <v>Forecast Time: 187  Index A forecast =   7710.125</v>
      </c>
      <c r="W78" s="17" t="str">
        <f t="shared" si="11"/>
        <v>Forecast Time: 187  Index A forecast =   8188.149</v>
      </c>
      <c r="X78" s="17" t="str">
        <f t="shared" si="12"/>
        <v>Forecast Time: 187  Index A forecast =   8251.570</v>
      </c>
      <c r="Y78" s="17" t="str">
        <f t="shared" si="13"/>
        <v>Forecast Time: 187  Index A forecast =   8693.009</v>
      </c>
      <c r="Z78" s="17" t="str">
        <f t="shared" si="14"/>
        <v>Forecast Time: 187  Index A forecast =   8401.764</v>
      </c>
      <c r="AA78" s="17" t="str">
        <f t="shared" si="15"/>
        <v>Forecast Time: 187  Index A forecast =   7890.357</v>
      </c>
      <c r="AB78" s="17" t="str">
        <f t="shared" si="16"/>
        <v>Forecast Time: 187  Index A forecast =   7341.444</v>
      </c>
      <c r="AC78" s="17" t="str">
        <f t="shared" si="17"/>
        <v>Forecast Time: 187  Index B forecast =   8515.179</v>
      </c>
      <c r="AD78" s="17" t="str">
        <f t="shared" si="18"/>
        <v>Forecast Time: 187  Index B forecast =   9097.905</v>
      </c>
      <c r="AE78" s="17" t="str">
        <f t="shared" si="19"/>
        <v>Forecast Time: 187  Index B forecast =   8848.775</v>
      </c>
      <c r="AF78" s="17" t="str">
        <f t="shared" si="20"/>
        <v>Forecast Time: 187  Index B forecast =   9096.400</v>
      </c>
      <c r="AG78" s="17" t="str">
        <f t="shared" si="21"/>
        <v>Forecast Time: 187  Index B forecast =   8473.947</v>
      </c>
      <c r="AH78" s="17" t="str">
        <f t="shared" si="22"/>
        <v>Forecast Time: 187  Index B forecast =   7961.371</v>
      </c>
      <c r="AI78" s="17" t="str">
        <f t="shared" si="23"/>
        <v>Forecast Time: 187  Index B forecast =   8186.936</v>
      </c>
      <c r="AJ78" s="17" t="str">
        <f t="shared" si="24"/>
        <v>Forecast Time: 187  Index B forecast =   9001.580</v>
      </c>
      <c r="AK78" s="17" t="str">
        <f t="shared" si="25"/>
        <v>Forecast Time: 187  Index B forecast =   9030.765</v>
      </c>
      <c r="AL78" s="17" t="str">
        <f t="shared" si="26"/>
        <v>Forecast Time: 187  Index B forecast =   8594.069</v>
      </c>
      <c r="AS78" t="str">
        <f t="shared" si="57"/>
        <v>Forecast Time: 187  Index A forecast =   7862.871</v>
      </c>
      <c r="AT78" t="s">
        <v>123</v>
      </c>
      <c r="AU78" t="str">
        <f t="shared" si="58"/>
        <v>187</v>
      </c>
      <c r="AV78" t="s">
        <v>125</v>
      </c>
      <c r="AW78">
        <v>7</v>
      </c>
      <c r="AX78">
        <f t="shared" si="37"/>
        <v>1500</v>
      </c>
      <c r="AZ78">
        <f t="shared" si="32"/>
        <v>8016</v>
      </c>
      <c r="BA78" t="str">
        <f ca="1" t="shared" si="49"/>
        <v>7862.871</v>
      </c>
      <c r="BB78" t="str">
        <f ca="1" t="shared" si="60"/>
        <v>8009.487</v>
      </c>
      <c r="BC78" t="str">
        <f ca="1" t="shared" si="60"/>
        <v>8485.110</v>
      </c>
      <c r="BD78" t="str">
        <f ca="1" t="shared" si="60"/>
        <v>7710.125</v>
      </c>
      <c r="BE78" t="str">
        <f ca="1" t="shared" si="60"/>
        <v>8188.149</v>
      </c>
      <c r="BF78" t="str">
        <f ca="1" t="shared" si="60"/>
        <v>8251.570</v>
      </c>
      <c r="BG78" t="str">
        <f ca="1" t="shared" si="60"/>
        <v>8693.009</v>
      </c>
      <c r="BH78" t="str">
        <f ca="1" t="shared" si="60"/>
        <v>8401.764</v>
      </c>
      <c r="BI78" t="str">
        <f ca="1" t="shared" si="60"/>
        <v>7890.357</v>
      </c>
      <c r="BJ78" t="str">
        <f ca="1" t="shared" si="60"/>
        <v>7341.444</v>
      </c>
      <c r="BK78" t="s">
        <v>126</v>
      </c>
      <c r="BL78">
        <f t="shared" si="33"/>
        <v>8529</v>
      </c>
      <c r="BM78" t="str">
        <f ca="1" t="shared" si="50"/>
        <v>8515.179</v>
      </c>
      <c r="BN78" t="str">
        <f ca="1" t="shared" si="61"/>
        <v>9097.905</v>
      </c>
      <c r="BO78" t="str">
        <f ca="1" t="shared" si="61"/>
        <v>8848.775</v>
      </c>
      <c r="BP78" t="str">
        <f ca="1" t="shared" si="61"/>
        <v>9096.400</v>
      </c>
      <c r="BQ78" t="str">
        <f ca="1" t="shared" si="61"/>
        <v>8473.947</v>
      </c>
      <c r="BR78" t="str">
        <f ca="1" t="shared" si="61"/>
        <v>7961.371</v>
      </c>
      <c r="BS78" t="str">
        <f ca="1" t="shared" si="61"/>
        <v>8186.936</v>
      </c>
      <c r="BT78" t="str">
        <f ca="1" t="shared" si="61"/>
        <v>9001.580</v>
      </c>
      <c r="BU78" t="str">
        <f ca="1" t="shared" si="61"/>
        <v>9030.765</v>
      </c>
      <c r="BV78" t="str">
        <f ca="1" t="shared" si="61"/>
        <v>8594.069</v>
      </c>
    </row>
    <row r="79" spans="17:74" ht="11.25">
      <c r="Q79" s="17"/>
      <c r="R79" s="12">
        <f ca="1" t="shared" si="59"/>
        <v>215.58265122088065</v>
      </c>
      <c r="S79" s="17" t="str">
        <f t="shared" si="7"/>
        <v>Forecast Time: 216  Index A forecast =   8057.543</v>
      </c>
      <c r="T79" s="17" t="str">
        <f t="shared" si="8"/>
        <v>Forecast Time: 216  Index A forecast =   8379.346</v>
      </c>
      <c r="U79" s="17" t="str">
        <f t="shared" si="9"/>
        <v>Forecast Time: 216  Index A forecast =   8171.678</v>
      </c>
      <c r="V79" s="17" t="str">
        <f t="shared" si="10"/>
        <v>Forecast Time: 216  Index A forecast =   7772.350</v>
      </c>
      <c r="W79" s="17" t="str">
        <f t="shared" si="11"/>
        <v>Forecast Time: 216  Index A forecast =   8098.343</v>
      </c>
      <c r="X79" s="17" t="str">
        <f t="shared" si="12"/>
        <v>Forecast Time: 216  Index A forecast =   8020.074</v>
      </c>
      <c r="Y79" s="17" t="str">
        <f t="shared" si="13"/>
        <v>Forecast Time: 216  Index A forecast =   8437.971</v>
      </c>
      <c r="Z79" s="17" t="str">
        <f t="shared" si="14"/>
        <v>Forecast Time: 216  Index A forecast =   7619.328</v>
      </c>
      <c r="AA79" s="17" t="str">
        <f t="shared" si="15"/>
        <v>Forecast Time: 216  Index A forecast =   8276.096</v>
      </c>
      <c r="AB79" s="17" t="str">
        <f t="shared" si="16"/>
        <v>Forecast Time: 216  Index A forecast =   7530.768</v>
      </c>
      <c r="AC79" s="17" t="str">
        <f t="shared" si="17"/>
        <v>Forecast Time: 216  Index B forecast =   8075.658</v>
      </c>
      <c r="AD79" s="17" t="str">
        <f t="shared" si="18"/>
        <v>Forecast Time: 216  Index B forecast =   8258.310</v>
      </c>
      <c r="AE79" s="17" t="str">
        <f t="shared" si="19"/>
        <v>Forecast Time: 216  Index B forecast =   8836.978</v>
      </c>
      <c r="AF79" s="17" t="str">
        <f t="shared" si="20"/>
        <v>Forecast Time: 216  Index B forecast =   8407.292</v>
      </c>
      <c r="AG79" s="17" t="str">
        <f t="shared" si="21"/>
        <v>Forecast Time: 216  Index B forecast =   8062.512</v>
      </c>
      <c r="AH79" s="17" t="str">
        <f t="shared" si="22"/>
        <v>Forecast Time: 216  Index B forecast =   8155.783</v>
      </c>
      <c r="AI79" s="17" t="str">
        <f t="shared" si="23"/>
        <v>Forecast Time: 216  Index B forecast =   8933.872</v>
      </c>
      <c r="AJ79" s="17" t="str">
        <f t="shared" si="24"/>
        <v>Forecast Time: 216  Index B forecast =   8415.118</v>
      </c>
      <c r="AK79" s="17" t="str">
        <f t="shared" si="25"/>
        <v>Forecast Time: 216  Index B forecast =   8408.332</v>
      </c>
      <c r="AL79" s="17" t="str">
        <f t="shared" si="26"/>
        <v>Forecast Time: 216  Index B forecast =   8185.515</v>
      </c>
      <c r="AS79" t="str">
        <f t="shared" si="57"/>
        <v>Forecast Time: 216  Index A forecast =   8057.543</v>
      </c>
      <c r="AT79" t="s">
        <v>123</v>
      </c>
      <c r="AU79" t="str">
        <f t="shared" si="58"/>
        <v>216</v>
      </c>
      <c r="AV79" t="s">
        <v>125</v>
      </c>
      <c r="AW79">
        <v>8</v>
      </c>
      <c r="AX79">
        <f t="shared" si="37"/>
        <v>1000</v>
      </c>
      <c r="AZ79">
        <f t="shared" si="32"/>
        <v>8016</v>
      </c>
      <c r="BA79" t="str">
        <f ca="1" t="shared" si="49"/>
        <v>8057.543</v>
      </c>
      <c r="BB79" t="str">
        <f ca="1" t="shared" si="60"/>
        <v>8379.346</v>
      </c>
      <c r="BC79" t="str">
        <f ca="1" t="shared" si="60"/>
        <v>8171.678</v>
      </c>
      <c r="BD79" t="str">
        <f ca="1" t="shared" si="60"/>
        <v>7772.350</v>
      </c>
      <c r="BE79" t="str">
        <f ca="1" t="shared" si="60"/>
        <v>8098.343</v>
      </c>
      <c r="BF79" t="str">
        <f ca="1" t="shared" si="60"/>
        <v>8020.074</v>
      </c>
      <c r="BG79" t="str">
        <f ca="1" t="shared" si="60"/>
        <v>8437.971</v>
      </c>
      <c r="BH79" t="str">
        <f ca="1" t="shared" si="60"/>
        <v>7619.328</v>
      </c>
      <c r="BI79" t="str">
        <f ca="1" t="shared" si="60"/>
        <v>8276.096</v>
      </c>
      <c r="BJ79" t="str">
        <f ca="1" t="shared" si="60"/>
        <v>7530.768</v>
      </c>
      <c r="BK79" t="s">
        <v>126</v>
      </c>
      <c r="BL79">
        <f t="shared" si="33"/>
        <v>8529</v>
      </c>
      <c r="BM79" t="str">
        <f ca="1" t="shared" si="50"/>
        <v>8075.658</v>
      </c>
      <c r="BN79" t="str">
        <f ca="1" t="shared" si="61"/>
        <v>8258.310</v>
      </c>
      <c r="BO79" t="str">
        <f ca="1" t="shared" si="61"/>
        <v>8836.978</v>
      </c>
      <c r="BP79" t="str">
        <f ca="1" t="shared" si="61"/>
        <v>8407.292</v>
      </c>
      <c r="BQ79" t="str">
        <f ca="1" t="shared" si="61"/>
        <v>8062.512</v>
      </c>
      <c r="BR79" t="str">
        <f ca="1" t="shared" si="61"/>
        <v>8155.783</v>
      </c>
      <c r="BS79" t="str">
        <f ca="1" t="shared" si="61"/>
        <v>8933.872</v>
      </c>
      <c r="BT79" t="str">
        <f ca="1" t="shared" si="61"/>
        <v>8415.118</v>
      </c>
      <c r="BU79" t="str">
        <f ca="1" t="shared" si="61"/>
        <v>8408.332</v>
      </c>
      <c r="BV79" t="str">
        <f ca="1" t="shared" si="61"/>
        <v>8185.515</v>
      </c>
    </row>
    <row r="80" spans="17:74" ht="11.25">
      <c r="Q80" s="17"/>
      <c r="R80" s="12">
        <f ca="1" t="shared" si="59"/>
        <v>224.51949826921165</v>
      </c>
      <c r="S80" s="17" t="str">
        <f t="shared" si="7"/>
        <v>Forecast Time: 225  Index A forecast =   7981.833</v>
      </c>
      <c r="T80" s="17" t="str">
        <f t="shared" si="8"/>
        <v>Forecast Time: 225  Index A forecast =   7812.459</v>
      </c>
      <c r="U80" s="17" t="str">
        <f t="shared" si="9"/>
        <v>Forecast Time: 225  Index A forecast =   7904.296</v>
      </c>
      <c r="V80" s="17" t="str">
        <f t="shared" si="10"/>
        <v>Forecast Time: 225  Index A forecast =   7904.360</v>
      </c>
      <c r="W80" s="17" t="str">
        <f t="shared" si="11"/>
        <v>Forecast Time: 225  Index A forecast =   8048.382</v>
      </c>
      <c r="X80" s="17" t="str">
        <f t="shared" si="12"/>
        <v>Forecast Time: 225  Index A forecast =   7877.066</v>
      </c>
      <c r="Y80" s="17" t="str">
        <f t="shared" si="13"/>
        <v>Forecast Time: 225  Index A forecast =   8087.312</v>
      </c>
      <c r="Z80" s="17" t="str">
        <f t="shared" si="14"/>
        <v>Forecast Time: 225  Index A forecast =   8199.524</v>
      </c>
      <c r="AA80" s="17" t="str">
        <f t="shared" si="15"/>
        <v>Forecast Time: 225  Index A forecast =   7954.418</v>
      </c>
      <c r="AB80" s="17" t="str">
        <f t="shared" si="16"/>
        <v>Forecast Time: 225  Index A forecast =   7817.592</v>
      </c>
      <c r="AC80" s="17" t="str">
        <f t="shared" si="17"/>
        <v>Forecast Time: 225  Index B forecast =   8421.337</v>
      </c>
      <c r="AD80" s="17" t="str">
        <f t="shared" si="18"/>
        <v>Forecast Time: 225  Index B forecast =   8506.895</v>
      </c>
      <c r="AE80" s="17" t="str">
        <f t="shared" si="19"/>
        <v>Forecast Time: 225  Index B forecast =   8636.341</v>
      </c>
      <c r="AF80" s="17" t="str">
        <f t="shared" si="20"/>
        <v>Forecast Time: 225  Index B forecast =   8309.457</v>
      </c>
      <c r="AG80" s="17" t="str">
        <f t="shared" si="21"/>
        <v>Forecast Time: 225  Index B forecast =   8534.159</v>
      </c>
      <c r="AH80" s="17" t="str">
        <f t="shared" si="22"/>
        <v>Forecast Time: 225  Index B forecast =   8617.055</v>
      </c>
      <c r="AI80" s="17" t="str">
        <f t="shared" si="23"/>
        <v>Forecast Time: 225  Index B forecast =   8697.644</v>
      </c>
      <c r="AJ80" s="17" t="str">
        <f t="shared" si="24"/>
        <v>Forecast Time: 225  Index B forecast =   8633.492</v>
      </c>
      <c r="AK80" s="17" t="str">
        <f t="shared" si="25"/>
        <v>Forecast Time: 225  Index B forecast =   8561.961</v>
      </c>
      <c r="AL80" s="17" t="str">
        <f t="shared" si="26"/>
        <v>Forecast Time: 225  Index B forecast =   8298.045</v>
      </c>
      <c r="AS80" t="str">
        <f t="shared" si="57"/>
        <v>Forecast Time: 225  Index A forecast =   7981.833</v>
      </c>
      <c r="AT80" t="s">
        <v>123</v>
      </c>
      <c r="AU80" t="str">
        <f t="shared" si="58"/>
        <v>225</v>
      </c>
      <c r="AV80" t="s">
        <v>125</v>
      </c>
      <c r="AW80">
        <v>9</v>
      </c>
      <c r="AX80">
        <f t="shared" si="37"/>
        <v>500</v>
      </c>
      <c r="AZ80">
        <f t="shared" si="32"/>
        <v>8016</v>
      </c>
      <c r="BA80" t="str">
        <f ca="1" t="shared" si="49"/>
        <v>7981.833</v>
      </c>
      <c r="BB80" t="str">
        <f ca="1" t="shared" si="60"/>
        <v>7812.459</v>
      </c>
      <c r="BC80" t="str">
        <f ca="1" t="shared" si="60"/>
        <v>7904.296</v>
      </c>
      <c r="BD80" t="str">
        <f ca="1" t="shared" si="60"/>
        <v>7904.360</v>
      </c>
      <c r="BE80" t="str">
        <f ca="1" t="shared" si="60"/>
        <v>8048.382</v>
      </c>
      <c r="BF80" t="str">
        <f ca="1" t="shared" si="60"/>
        <v>7877.066</v>
      </c>
      <c r="BG80" t="str">
        <f ca="1" t="shared" si="60"/>
        <v>8087.312</v>
      </c>
      <c r="BH80" t="str">
        <f ca="1" t="shared" si="60"/>
        <v>8199.524</v>
      </c>
      <c r="BI80" t="str">
        <f ca="1" t="shared" si="60"/>
        <v>7954.418</v>
      </c>
      <c r="BJ80" t="str">
        <f ca="1" t="shared" si="60"/>
        <v>7817.592</v>
      </c>
      <c r="BK80" t="s">
        <v>126</v>
      </c>
      <c r="BL80">
        <f t="shared" si="33"/>
        <v>8529</v>
      </c>
      <c r="BM80" t="str">
        <f ca="1" t="shared" si="50"/>
        <v>8421.337</v>
      </c>
      <c r="BN80" t="str">
        <f ca="1" t="shared" si="61"/>
        <v>8506.895</v>
      </c>
      <c r="BO80" t="str">
        <f ca="1" t="shared" si="61"/>
        <v>8636.341</v>
      </c>
      <c r="BP80" t="str">
        <f ca="1" t="shared" si="61"/>
        <v>8309.457</v>
      </c>
      <c r="BQ80" t="str">
        <f ca="1" t="shared" si="61"/>
        <v>8534.159</v>
      </c>
      <c r="BR80" t="str">
        <f ca="1" t="shared" si="61"/>
        <v>8617.055</v>
      </c>
      <c r="BS80" t="str">
        <f ca="1" t="shared" si="61"/>
        <v>8697.644</v>
      </c>
      <c r="BT80" t="str">
        <f ca="1" t="shared" si="61"/>
        <v>8633.492</v>
      </c>
      <c r="BU80" t="str">
        <f ca="1" t="shared" si="61"/>
        <v>8561.961</v>
      </c>
      <c r="BV80" t="str">
        <f ca="1" t="shared" si="61"/>
        <v>8298.045</v>
      </c>
    </row>
    <row r="81" spans="17:74" ht="11.25">
      <c r="Q81" s="17" t="s">
        <v>19</v>
      </c>
      <c r="R81" s="12">
        <f ca="1">+AW81*($B$4/15+$B$4/(RAND()*150))</f>
        <v>0</v>
      </c>
      <c r="S81" s="17" t="str">
        <f t="shared" si="7"/>
        <v>Forecast Time: 0  Index A forecast =   10290.317</v>
      </c>
      <c r="T81" s="17" t="str">
        <f t="shared" si="8"/>
        <v>Forecast Time: 0  Index A forecast =   6518.616</v>
      </c>
      <c r="U81" s="17" t="str">
        <f t="shared" si="9"/>
        <v>Forecast Time: 0  Index A forecast =   9891.317</v>
      </c>
      <c r="V81" s="17" t="str">
        <f t="shared" si="10"/>
        <v>Forecast Time: 0  Index A forecast =   9013.410</v>
      </c>
      <c r="W81" s="17" t="str">
        <f t="shared" si="11"/>
        <v>Forecast Time: 0  Index A forecast =   11293.439</v>
      </c>
      <c r="X81" s="17" t="str">
        <f t="shared" si="12"/>
        <v>Forecast Time: 0  Index A forecast =   7500.721</v>
      </c>
      <c r="Y81" s="17" t="str">
        <f t="shared" si="13"/>
        <v>Forecast Time: 0  Index A forecast =   6943.591</v>
      </c>
      <c r="Z81" s="17" t="str">
        <f t="shared" si="14"/>
        <v>Forecast Time: 0  Index A forecast =   8979.452</v>
      </c>
      <c r="AA81" s="17" t="str">
        <f t="shared" si="15"/>
        <v>Forecast Time: 0  Index A forecast =   10528.089</v>
      </c>
      <c r="AB81" s="17" t="str">
        <f t="shared" si="16"/>
        <v>Forecast Time: 0  Index A forecast =   9687.807</v>
      </c>
      <c r="AC81" s="17" t="str">
        <f t="shared" si="17"/>
        <v>Forecast Time: 0  Index B forecast =   12117.338</v>
      </c>
      <c r="AD81" s="17" t="str">
        <f t="shared" si="18"/>
        <v>Forecast Time: 0  Index B forecast =   13462.028</v>
      </c>
      <c r="AE81" s="17" t="str">
        <f t="shared" si="19"/>
        <v>Forecast Time: 0  Index B forecast =   11196.256</v>
      </c>
      <c r="AF81" s="17" t="str">
        <f t="shared" si="20"/>
        <v>Forecast Time: 0  Index B forecast =   12965.776</v>
      </c>
      <c r="AG81" s="17" t="str">
        <f t="shared" si="21"/>
        <v>Forecast Time: 0  Index B forecast =   10175.730</v>
      </c>
      <c r="AH81" s="17" t="str">
        <f t="shared" si="22"/>
        <v>Forecast Time: 0  Index B forecast =   13516.768</v>
      </c>
      <c r="AI81" s="17" t="str">
        <f t="shared" si="23"/>
        <v>Forecast Time: 0  Index B forecast =   14094.440</v>
      </c>
      <c r="AJ81" s="17" t="str">
        <f t="shared" si="24"/>
        <v>Forecast Time: 0  Index B forecast =   13212.032</v>
      </c>
      <c r="AK81" s="17" t="str">
        <f t="shared" si="25"/>
        <v>Forecast Time: 0  Index B forecast =   9968.595</v>
      </c>
      <c r="AL81" s="17" t="str">
        <f t="shared" si="26"/>
        <v>Forecast Time: 0  Index B forecast =   14207.306</v>
      </c>
      <c r="AS81" t="str">
        <f>AT81&amp;AU81&amp;AV81&amp;BA81</f>
        <v>Forecast Time: 0  Index A forecast =   10290.317</v>
      </c>
      <c r="AT81" t="s">
        <v>123</v>
      </c>
      <c r="AU81" t="str">
        <f>TEXT(R81,"0")</f>
        <v>0</v>
      </c>
      <c r="AV81" t="s">
        <v>125</v>
      </c>
      <c r="AW81">
        <v>0</v>
      </c>
      <c r="AX81">
        <f>+AX71</f>
        <v>5000</v>
      </c>
      <c r="AZ81" s="2">
        <f ca="1">+INT(7900+4200*RAND())</f>
        <v>8887</v>
      </c>
      <c r="BA81" t="str">
        <f ca="1" t="shared" si="49"/>
        <v>10290.317</v>
      </c>
      <c r="BB81" t="str">
        <f ca="1" t="shared" si="60"/>
        <v>6518.616</v>
      </c>
      <c r="BC81" t="str">
        <f ca="1" t="shared" si="60"/>
        <v>9891.317</v>
      </c>
      <c r="BD81" t="str">
        <f ca="1" t="shared" si="60"/>
        <v>9013.410</v>
      </c>
      <c r="BE81" t="str">
        <f ca="1" t="shared" si="60"/>
        <v>11293.439</v>
      </c>
      <c r="BF81" t="str">
        <f ca="1" t="shared" si="60"/>
        <v>7500.721</v>
      </c>
      <c r="BG81" t="str">
        <f ca="1" t="shared" si="60"/>
        <v>6943.591</v>
      </c>
      <c r="BH81" t="str">
        <f ca="1" t="shared" si="60"/>
        <v>8979.452</v>
      </c>
      <c r="BI81" t="str">
        <f ca="1" t="shared" si="60"/>
        <v>10528.089</v>
      </c>
      <c r="BJ81" t="str">
        <f ca="1" t="shared" si="60"/>
        <v>9687.807</v>
      </c>
      <c r="BK81" t="s">
        <v>126</v>
      </c>
      <c r="BL81" s="2">
        <f ca="1">+INT(7900+4200*RAND())</f>
        <v>11716</v>
      </c>
      <c r="BM81" t="str">
        <f ca="1" t="shared" si="50"/>
        <v>12117.338</v>
      </c>
      <c r="BN81" t="str">
        <f ca="1" t="shared" si="61"/>
        <v>13462.028</v>
      </c>
      <c r="BO81" t="str">
        <f ca="1" t="shared" si="61"/>
        <v>11196.256</v>
      </c>
      <c r="BP81" t="str">
        <f ca="1" t="shared" si="61"/>
        <v>12965.776</v>
      </c>
      <c r="BQ81" t="str">
        <f ca="1" t="shared" si="61"/>
        <v>10175.730</v>
      </c>
      <c r="BR81" t="str">
        <f ca="1" t="shared" si="61"/>
        <v>13516.768</v>
      </c>
      <c r="BS81" t="str">
        <f ca="1" t="shared" si="61"/>
        <v>14094.440</v>
      </c>
      <c r="BT81" t="str">
        <f ca="1" t="shared" si="61"/>
        <v>13212.032</v>
      </c>
      <c r="BU81" t="str">
        <f ca="1" t="shared" si="61"/>
        <v>9968.595</v>
      </c>
      <c r="BV81" t="str">
        <f ca="1" t="shared" si="61"/>
        <v>14207.306</v>
      </c>
    </row>
    <row r="82" spans="17:74" ht="11.25">
      <c r="Q82" s="17"/>
      <c r="R82" s="12">
        <f ca="1">+AW81*($B$4/11)+RAND()*$B$4/11</f>
        <v>11.45506688864417</v>
      </c>
      <c r="S82" s="17" t="str">
        <f t="shared" si="7"/>
        <v>Forecast Time: 11  Index A forecast =   10323.065</v>
      </c>
      <c r="T82" s="17" t="str">
        <f t="shared" si="8"/>
        <v>Forecast Time: 11  Index A forecast =   6700.310</v>
      </c>
      <c r="U82" s="17" t="str">
        <f t="shared" si="9"/>
        <v>Forecast Time: 11  Index A forecast =   10007.951</v>
      </c>
      <c r="V82" s="17" t="str">
        <f t="shared" si="10"/>
        <v>Forecast Time: 11  Index A forecast =   8984.724</v>
      </c>
      <c r="W82" s="17" t="str">
        <f t="shared" si="11"/>
        <v>Forecast Time: 11  Index A forecast =   7243.307</v>
      </c>
      <c r="X82" s="17" t="str">
        <f t="shared" si="12"/>
        <v>Forecast Time: 11  Index A forecast =   9413.358</v>
      </c>
      <c r="Y82" s="17" t="str">
        <f t="shared" si="13"/>
        <v>Forecast Time: 11  Index A forecast =   8431.270</v>
      </c>
      <c r="Z82" s="17" t="str">
        <f t="shared" si="14"/>
        <v>Forecast Time: 11  Index A forecast =   8378.733</v>
      </c>
      <c r="AA82" s="17" t="str">
        <f t="shared" si="15"/>
        <v>Forecast Time: 11  Index A forecast =   8022.472</v>
      </c>
      <c r="AB82" s="17" t="str">
        <f t="shared" si="16"/>
        <v>Forecast Time: 11  Index A forecast =   10787.193</v>
      </c>
      <c r="AC82" s="17" t="str">
        <f t="shared" si="17"/>
        <v>Forecast Time: 11  Index B forecast =   12972.534</v>
      </c>
      <c r="AD82" s="17" t="str">
        <f t="shared" si="18"/>
        <v>Forecast Time: 11  Index B forecast =   13852.051</v>
      </c>
      <c r="AE82" s="17" t="str">
        <f t="shared" si="19"/>
        <v>Forecast Time: 11  Index B forecast =   9685.501</v>
      </c>
      <c r="AF82" s="17" t="str">
        <f t="shared" si="20"/>
        <v>Forecast Time: 11  Index B forecast =   9815.259</v>
      </c>
      <c r="AG82" s="17" t="str">
        <f t="shared" si="21"/>
        <v>Forecast Time: 11  Index B forecast =   11910.770</v>
      </c>
      <c r="AH82" s="17" t="str">
        <f t="shared" si="22"/>
        <v>Forecast Time: 11  Index B forecast =   10488.245</v>
      </c>
      <c r="AI82" s="17" t="str">
        <f t="shared" si="23"/>
        <v>Forecast Time: 11  Index B forecast =   11933.521</v>
      </c>
      <c r="AJ82" s="17" t="str">
        <f t="shared" si="24"/>
        <v>Forecast Time: 11  Index B forecast =   10589.088</v>
      </c>
      <c r="AK82" s="17" t="str">
        <f t="shared" si="25"/>
        <v>Forecast Time: 11  Index B forecast =   10789.478</v>
      </c>
      <c r="AL82" s="17" t="str">
        <f t="shared" si="26"/>
        <v>Forecast Time: 11  Index B forecast =   10218.928</v>
      </c>
      <c r="AS82" t="str">
        <f aca="true" t="shared" si="62" ref="AS82:AS90">AT82&amp;AU82&amp;AV82&amp;BA82</f>
        <v>Forecast Time: 11  Index A forecast =   10323.065</v>
      </c>
      <c r="AT82" t="s">
        <v>123</v>
      </c>
      <c r="AU82" t="str">
        <f aca="true" t="shared" si="63" ref="AU82:AU90">TEXT(R82,"0")</f>
        <v>11</v>
      </c>
      <c r="AV82" t="s">
        <v>125</v>
      </c>
      <c r="AW82">
        <v>1</v>
      </c>
      <c r="AX82">
        <f t="shared" si="37"/>
        <v>4500</v>
      </c>
      <c r="AZ82">
        <f t="shared" si="32"/>
        <v>8887</v>
      </c>
      <c r="BA82" t="str">
        <f ca="1" t="shared" si="49"/>
        <v>10323.065</v>
      </c>
      <c r="BB82" t="str">
        <f ca="1" t="shared" si="60"/>
        <v>6700.310</v>
      </c>
      <c r="BC82" t="str">
        <f ca="1" t="shared" si="60"/>
        <v>10007.951</v>
      </c>
      <c r="BD82" t="str">
        <f ca="1" t="shared" si="60"/>
        <v>8984.724</v>
      </c>
      <c r="BE82" t="str">
        <f ca="1" t="shared" si="60"/>
        <v>7243.307</v>
      </c>
      <c r="BF82" t="str">
        <f ca="1" t="shared" si="60"/>
        <v>9413.358</v>
      </c>
      <c r="BG82" t="str">
        <f ca="1" t="shared" si="60"/>
        <v>8431.270</v>
      </c>
      <c r="BH82" t="str">
        <f ca="1" t="shared" si="60"/>
        <v>8378.733</v>
      </c>
      <c r="BI82" t="str">
        <f ca="1" t="shared" si="60"/>
        <v>8022.472</v>
      </c>
      <c r="BJ82" t="str">
        <f ca="1" t="shared" si="60"/>
        <v>10787.193</v>
      </c>
      <c r="BK82" t="s">
        <v>126</v>
      </c>
      <c r="BL82">
        <f t="shared" si="33"/>
        <v>11716</v>
      </c>
      <c r="BM82" t="str">
        <f ca="1" t="shared" si="50"/>
        <v>12972.534</v>
      </c>
      <c r="BN82" t="str">
        <f ca="1" t="shared" si="61"/>
        <v>13852.051</v>
      </c>
      <c r="BO82" t="str">
        <f ca="1" t="shared" si="61"/>
        <v>9685.501</v>
      </c>
      <c r="BP82" t="str">
        <f ca="1" t="shared" si="61"/>
        <v>9815.259</v>
      </c>
      <c r="BQ82" t="str">
        <f ca="1" t="shared" si="61"/>
        <v>11910.770</v>
      </c>
      <c r="BR82" t="str">
        <f ca="1" t="shared" si="61"/>
        <v>10488.245</v>
      </c>
      <c r="BS82" t="str">
        <f ca="1" t="shared" si="61"/>
        <v>11933.521</v>
      </c>
      <c r="BT82" t="str">
        <f ca="1" t="shared" si="61"/>
        <v>10589.088</v>
      </c>
      <c r="BU82" t="str">
        <f ca="1" t="shared" si="61"/>
        <v>10789.478</v>
      </c>
      <c r="BV82" t="str">
        <f ca="1" t="shared" si="61"/>
        <v>10218.928</v>
      </c>
    </row>
    <row r="83" spans="17:74" ht="11.25">
      <c r="Q83" s="17"/>
      <c r="R83" s="12">
        <f ca="1">+AW82*($B$4/11)+RAND()*$B$4/11</f>
        <v>53.59290391354119</v>
      </c>
      <c r="S83" s="17" t="str">
        <f t="shared" si="7"/>
        <v>Forecast Time: 54  Index A forecast =   7076.467</v>
      </c>
      <c r="T83" s="17" t="str">
        <f t="shared" si="8"/>
        <v>Forecast Time: 54  Index A forecast =   10793.130</v>
      </c>
      <c r="U83" s="17" t="str">
        <f t="shared" si="9"/>
        <v>Forecast Time: 54  Index A forecast =   8436.022</v>
      </c>
      <c r="V83" s="17" t="str">
        <f t="shared" si="10"/>
        <v>Forecast Time: 54  Index A forecast =   7108.209</v>
      </c>
      <c r="W83" s="17" t="str">
        <f t="shared" si="11"/>
        <v>Forecast Time: 54  Index A forecast =   10472.269</v>
      </c>
      <c r="X83" s="17" t="str">
        <f t="shared" si="12"/>
        <v>Forecast Time: 54  Index A forecast =   10074.009</v>
      </c>
      <c r="Y83" s="17" t="str">
        <f t="shared" si="13"/>
        <v>Forecast Time: 54  Index A forecast =   10654.292</v>
      </c>
      <c r="Z83" s="17" t="str">
        <f t="shared" si="14"/>
        <v>Forecast Time: 54  Index A forecast =   7638.993</v>
      </c>
      <c r="AA83" s="17" t="str">
        <f t="shared" si="15"/>
        <v>Forecast Time: 54  Index A forecast =   10564.305</v>
      </c>
      <c r="AB83" s="17" t="str">
        <f t="shared" si="16"/>
        <v>Forecast Time: 54  Index A forecast =   9411.880</v>
      </c>
      <c r="AC83" s="17" t="str">
        <f t="shared" si="17"/>
        <v>Forecast Time: 54  Index B forecast =   11828.580</v>
      </c>
      <c r="AD83" s="17" t="str">
        <f t="shared" si="18"/>
        <v>Forecast Time: 54  Index B forecast =   10732.367</v>
      </c>
      <c r="AE83" s="17" t="str">
        <f t="shared" si="19"/>
        <v>Forecast Time: 54  Index B forecast =   12584.587</v>
      </c>
      <c r="AF83" s="17" t="str">
        <f t="shared" si="20"/>
        <v>Forecast Time: 54  Index B forecast =   10600.083</v>
      </c>
      <c r="AG83" s="17" t="str">
        <f t="shared" si="21"/>
        <v>Forecast Time: 54  Index B forecast =   11604.384</v>
      </c>
      <c r="AH83" s="17" t="str">
        <f t="shared" si="22"/>
        <v>Forecast Time: 54  Index B forecast =   13271.293</v>
      </c>
      <c r="AI83" s="17" t="str">
        <f t="shared" si="23"/>
        <v>Forecast Time: 54  Index B forecast =   10491.531</v>
      </c>
      <c r="AJ83" s="17" t="str">
        <f t="shared" si="24"/>
        <v>Forecast Time: 54  Index B forecast =   13493.768</v>
      </c>
      <c r="AK83" s="17" t="str">
        <f t="shared" si="25"/>
        <v>Forecast Time: 54  Index B forecast =   13451.148</v>
      </c>
      <c r="AL83" s="17" t="str">
        <f t="shared" si="26"/>
        <v>Forecast Time: 54  Index B forecast =   12566.327</v>
      </c>
      <c r="AS83" t="str">
        <f t="shared" si="62"/>
        <v>Forecast Time: 54  Index A forecast =   7076.467</v>
      </c>
      <c r="AT83" t="s">
        <v>123</v>
      </c>
      <c r="AU83" t="str">
        <f t="shared" si="63"/>
        <v>54</v>
      </c>
      <c r="AV83" t="s">
        <v>125</v>
      </c>
      <c r="AW83">
        <v>2</v>
      </c>
      <c r="AX83">
        <f t="shared" si="37"/>
        <v>4000</v>
      </c>
      <c r="AZ83">
        <f t="shared" si="32"/>
        <v>8887</v>
      </c>
      <c r="BA83" t="str">
        <f ca="1" t="shared" si="49"/>
        <v>7076.467</v>
      </c>
      <c r="BB83" t="str">
        <f ca="1" t="shared" si="60"/>
        <v>10793.130</v>
      </c>
      <c r="BC83" t="str">
        <f ca="1" t="shared" si="60"/>
        <v>8436.022</v>
      </c>
      <c r="BD83" t="str">
        <f ca="1" t="shared" si="60"/>
        <v>7108.209</v>
      </c>
      <c r="BE83" t="str">
        <f ca="1" t="shared" si="60"/>
        <v>10472.269</v>
      </c>
      <c r="BF83" t="str">
        <f ca="1" t="shared" si="60"/>
        <v>10074.009</v>
      </c>
      <c r="BG83" t="str">
        <f ca="1" t="shared" si="60"/>
        <v>10654.292</v>
      </c>
      <c r="BH83" t="str">
        <f ca="1" t="shared" si="60"/>
        <v>7638.993</v>
      </c>
      <c r="BI83" t="str">
        <f ca="1" t="shared" si="60"/>
        <v>10564.305</v>
      </c>
      <c r="BJ83" t="str">
        <f ca="1" t="shared" si="60"/>
        <v>9411.880</v>
      </c>
      <c r="BK83" t="s">
        <v>126</v>
      </c>
      <c r="BL83">
        <f t="shared" si="33"/>
        <v>11716</v>
      </c>
      <c r="BM83" t="str">
        <f ca="1" t="shared" si="50"/>
        <v>11828.580</v>
      </c>
      <c r="BN83" t="str">
        <f ca="1" t="shared" si="61"/>
        <v>10732.367</v>
      </c>
      <c r="BO83" t="str">
        <f ca="1" t="shared" si="61"/>
        <v>12584.587</v>
      </c>
      <c r="BP83" t="str">
        <f ca="1" t="shared" si="61"/>
        <v>10600.083</v>
      </c>
      <c r="BQ83" t="str">
        <f ca="1" t="shared" si="61"/>
        <v>11604.384</v>
      </c>
      <c r="BR83" t="str">
        <f ca="1" t="shared" si="61"/>
        <v>13271.293</v>
      </c>
      <c r="BS83" t="str">
        <f ca="1" t="shared" si="61"/>
        <v>10491.531</v>
      </c>
      <c r="BT83" t="str">
        <f ca="1" t="shared" si="61"/>
        <v>13493.768</v>
      </c>
      <c r="BU83" t="str">
        <f ca="1" t="shared" si="61"/>
        <v>13451.148</v>
      </c>
      <c r="BV83" t="str">
        <f ca="1" t="shared" si="61"/>
        <v>12566.327</v>
      </c>
    </row>
    <row r="84" spans="17:74" ht="11.25">
      <c r="Q84" s="17"/>
      <c r="R84" s="12">
        <f aca="true" ca="1" t="shared" si="64" ref="R84:R90">+AW83*($B$4/11)+RAND()*$B$4/11</f>
        <v>59.2487289204021</v>
      </c>
      <c r="S84" s="17" t="str">
        <f t="shared" si="7"/>
        <v>Forecast Time: 59  Index A forecast =   7862.489</v>
      </c>
      <c r="T84" s="17" t="str">
        <f t="shared" si="8"/>
        <v>Forecast Time: 59  Index A forecast =   8415.920</v>
      </c>
      <c r="U84" s="17" t="str">
        <f t="shared" si="9"/>
        <v>Forecast Time: 59  Index A forecast =   10323.618</v>
      </c>
      <c r="V84" s="17" t="str">
        <f t="shared" si="10"/>
        <v>Forecast Time: 59  Index A forecast =   8311.928</v>
      </c>
      <c r="W84" s="17" t="str">
        <f t="shared" si="11"/>
        <v>Forecast Time: 59  Index A forecast =   10028.981</v>
      </c>
      <c r="X84" s="17" t="str">
        <f t="shared" si="12"/>
        <v>Forecast Time: 59  Index A forecast =   7541.477</v>
      </c>
      <c r="Y84" s="17" t="str">
        <f t="shared" si="13"/>
        <v>Forecast Time: 59  Index A forecast =   7529.180</v>
      </c>
      <c r="Z84" s="17" t="str">
        <f t="shared" si="14"/>
        <v>Forecast Time: 59  Index A forecast =   8374.591</v>
      </c>
      <c r="AA84" s="17" t="str">
        <f t="shared" si="15"/>
        <v>Forecast Time: 59  Index A forecast =   7509.402</v>
      </c>
      <c r="AB84" s="17" t="str">
        <f t="shared" si="16"/>
        <v>Forecast Time: 59  Index A forecast =   9661.405</v>
      </c>
      <c r="AC84" s="17" t="str">
        <f t="shared" si="17"/>
        <v>Forecast Time: 59  Index B forecast =   11156.087</v>
      </c>
      <c r="AD84" s="17" t="str">
        <f t="shared" si="18"/>
        <v>Forecast Time: 59  Index B forecast =   12748.230</v>
      </c>
      <c r="AE84" s="17" t="str">
        <f t="shared" si="19"/>
        <v>Forecast Time: 59  Index B forecast =   12542.932</v>
      </c>
      <c r="AF84" s="17" t="str">
        <f t="shared" si="20"/>
        <v>Forecast Time: 59  Index B forecast =   12487.587</v>
      </c>
      <c r="AG84" s="17" t="str">
        <f t="shared" si="21"/>
        <v>Forecast Time: 59  Index B forecast =   13460.297</v>
      </c>
      <c r="AH84" s="17" t="str">
        <f t="shared" si="22"/>
        <v>Forecast Time: 59  Index B forecast =   10782.799</v>
      </c>
      <c r="AI84" s="17" t="str">
        <f t="shared" si="23"/>
        <v>Forecast Time: 59  Index B forecast =   12286.170</v>
      </c>
      <c r="AJ84" s="17" t="str">
        <f t="shared" si="24"/>
        <v>Forecast Time: 59  Index B forecast =   11713.449</v>
      </c>
      <c r="AK84" s="17" t="str">
        <f t="shared" si="25"/>
        <v>Forecast Time: 59  Index B forecast =   13225.911</v>
      </c>
      <c r="AL84" s="17" t="str">
        <f t="shared" si="26"/>
        <v>Forecast Time: 59  Index B forecast =   10634.077</v>
      </c>
      <c r="AS84" t="str">
        <f t="shared" si="62"/>
        <v>Forecast Time: 59  Index A forecast =   7862.489</v>
      </c>
      <c r="AT84" t="s">
        <v>123</v>
      </c>
      <c r="AU84" t="str">
        <f t="shared" si="63"/>
        <v>59</v>
      </c>
      <c r="AV84" t="s">
        <v>125</v>
      </c>
      <c r="AW84">
        <v>3</v>
      </c>
      <c r="AX84">
        <f t="shared" si="37"/>
        <v>3500</v>
      </c>
      <c r="AZ84">
        <f t="shared" si="32"/>
        <v>8887</v>
      </c>
      <c r="BA84" t="str">
        <f ca="1" t="shared" si="49"/>
        <v>7862.489</v>
      </c>
      <c r="BB84" t="str">
        <f ca="1" t="shared" si="60"/>
        <v>8415.920</v>
      </c>
      <c r="BC84" t="str">
        <f ca="1" t="shared" si="60"/>
        <v>10323.618</v>
      </c>
      <c r="BD84" t="str">
        <f ca="1" t="shared" si="60"/>
        <v>8311.928</v>
      </c>
      <c r="BE84" t="str">
        <f ca="1" t="shared" si="60"/>
        <v>10028.981</v>
      </c>
      <c r="BF84" t="str">
        <f ca="1" t="shared" si="60"/>
        <v>7541.477</v>
      </c>
      <c r="BG84" t="str">
        <f ca="1" t="shared" si="60"/>
        <v>7529.180</v>
      </c>
      <c r="BH84" t="str">
        <f ca="1" t="shared" si="60"/>
        <v>8374.591</v>
      </c>
      <c r="BI84" t="str">
        <f ca="1" t="shared" si="60"/>
        <v>7509.402</v>
      </c>
      <c r="BJ84" t="str">
        <f ca="1" t="shared" si="60"/>
        <v>9661.405</v>
      </c>
      <c r="BK84" t="s">
        <v>126</v>
      </c>
      <c r="BL84">
        <f t="shared" si="33"/>
        <v>11716</v>
      </c>
      <c r="BM84" t="str">
        <f ca="1" t="shared" si="50"/>
        <v>11156.087</v>
      </c>
      <c r="BN84" t="str">
        <f ca="1" t="shared" si="61"/>
        <v>12748.230</v>
      </c>
      <c r="BO84" t="str">
        <f ca="1" t="shared" si="61"/>
        <v>12542.932</v>
      </c>
      <c r="BP84" t="str">
        <f ca="1" t="shared" si="61"/>
        <v>12487.587</v>
      </c>
      <c r="BQ84" t="str">
        <f ca="1" t="shared" si="61"/>
        <v>13460.297</v>
      </c>
      <c r="BR84" t="str">
        <f ca="1" t="shared" si="61"/>
        <v>10782.799</v>
      </c>
      <c r="BS84" t="str">
        <f ca="1" t="shared" si="61"/>
        <v>12286.170</v>
      </c>
      <c r="BT84" t="str">
        <f ca="1" t="shared" si="61"/>
        <v>11713.449</v>
      </c>
      <c r="BU84" t="str">
        <f ca="1" t="shared" si="61"/>
        <v>13225.911</v>
      </c>
      <c r="BV84" t="str">
        <f ca="1" t="shared" si="61"/>
        <v>10634.077</v>
      </c>
    </row>
    <row r="85" spans="17:74" ht="11.25">
      <c r="Q85" s="17"/>
      <c r="R85" s="12">
        <f ca="1" t="shared" si="64"/>
        <v>98.1906649766685</v>
      </c>
      <c r="S85" s="17" t="str">
        <f t="shared" si="7"/>
        <v>Forecast Time: 98  Index A forecast =   10104.037</v>
      </c>
      <c r="T85" s="17" t="str">
        <f t="shared" si="8"/>
        <v>Forecast Time: 98  Index A forecast =   10008.914</v>
      </c>
      <c r="U85" s="17" t="str">
        <f t="shared" si="9"/>
        <v>Forecast Time: 98  Index A forecast =   9805.165</v>
      </c>
      <c r="V85" s="17" t="str">
        <f t="shared" si="10"/>
        <v>Forecast Time: 98  Index A forecast =   10111.262</v>
      </c>
      <c r="W85" s="17" t="str">
        <f t="shared" si="11"/>
        <v>Forecast Time: 98  Index A forecast =   8133.971</v>
      </c>
      <c r="X85" s="17" t="str">
        <f t="shared" si="12"/>
        <v>Forecast Time: 98  Index A forecast =   7987.845</v>
      </c>
      <c r="Y85" s="17" t="str">
        <f t="shared" si="13"/>
        <v>Forecast Time: 98  Index A forecast =   8157.937</v>
      </c>
      <c r="Z85" s="17" t="str">
        <f t="shared" si="14"/>
        <v>Forecast Time: 98  Index A forecast =   9108.103</v>
      </c>
      <c r="AA85" s="17" t="str">
        <f t="shared" si="15"/>
        <v>Forecast Time: 98  Index A forecast =   10354.591</v>
      </c>
      <c r="AB85" s="17" t="str">
        <f t="shared" si="16"/>
        <v>Forecast Time: 98  Index A forecast =   8136.009</v>
      </c>
      <c r="AC85" s="17" t="str">
        <f t="shared" si="17"/>
        <v>Forecast Time: 98  Index B forecast =   11841.971</v>
      </c>
      <c r="AD85" s="17" t="str">
        <f t="shared" si="18"/>
        <v>Forecast Time: 98  Index B forecast =   10533.942</v>
      </c>
      <c r="AE85" s="17" t="str">
        <f t="shared" si="19"/>
        <v>Forecast Time: 98  Index B forecast =   11922.372</v>
      </c>
      <c r="AF85" s="17" t="str">
        <f t="shared" si="20"/>
        <v>Forecast Time: 98  Index B forecast =   12050.002</v>
      </c>
      <c r="AG85" s="17" t="str">
        <f t="shared" si="21"/>
        <v>Forecast Time: 98  Index B forecast =   11164.232</v>
      </c>
      <c r="AH85" s="17" t="str">
        <f t="shared" si="22"/>
        <v>Forecast Time: 98  Index B forecast =   10823.406</v>
      </c>
      <c r="AI85" s="17" t="str">
        <f t="shared" si="23"/>
        <v>Forecast Time: 98  Index B forecast =   12295.906</v>
      </c>
      <c r="AJ85" s="17" t="str">
        <f t="shared" si="24"/>
        <v>Forecast Time: 98  Index B forecast =   12567.123</v>
      </c>
      <c r="AK85" s="17" t="str">
        <f t="shared" si="25"/>
        <v>Forecast Time: 98  Index B forecast =   10471.322</v>
      </c>
      <c r="AL85" s="17" t="str">
        <f t="shared" si="26"/>
        <v>Forecast Time: 98  Index B forecast =   12375.773</v>
      </c>
      <c r="AS85" t="str">
        <f t="shared" si="62"/>
        <v>Forecast Time: 98  Index A forecast =   10104.037</v>
      </c>
      <c r="AT85" t="s">
        <v>123</v>
      </c>
      <c r="AU85" t="str">
        <f t="shared" si="63"/>
        <v>98</v>
      </c>
      <c r="AV85" t="s">
        <v>125</v>
      </c>
      <c r="AW85">
        <v>4</v>
      </c>
      <c r="AX85">
        <f t="shared" si="37"/>
        <v>3000</v>
      </c>
      <c r="AZ85">
        <f t="shared" si="32"/>
        <v>8887</v>
      </c>
      <c r="BA85" t="str">
        <f ca="1" t="shared" si="49"/>
        <v>10104.037</v>
      </c>
      <c r="BB85" t="str">
        <f ca="1" t="shared" si="60"/>
        <v>10008.914</v>
      </c>
      <c r="BC85" t="str">
        <f ca="1" t="shared" si="60"/>
        <v>9805.165</v>
      </c>
      <c r="BD85" t="str">
        <f ca="1" t="shared" si="60"/>
        <v>10111.262</v>
      </c>
      <c r="BE85" t="str">
        <f ca="1" t="shared" si="60"/>
        <v>8133.971</v>
      </c>
      <c r="BF85" t="str">
        <f ca="1" t="shared" si="60"/>
        <v>7987.845</v>
      </c>
      <c r="BG85" t="str">
        <f ca="1" t="shared" si="60"/>
        <v>8157.937</v>
      </c>
      <c r="BH85" t="str">
        <f ca="1" t="shared" si="60"/>
        <v>9108.103</v>
      </c>
      <c r="BI85" t="str">
        <f ca="1" t="shared" si="60"/>
        <v>10354.591</v>
      </c>
      <c r="BJ85" t="str">
        <f ca="1" t="shared" si="60"/>
        <v>8136.009</v>
      </c>
      <c r="BK85" t="s">
        <v>126</v>
      </c>
      <c r="BL85">
        <f t="shared" si="33"/>
        <v>11716</v>
      </c>
      <c r="BM85" t="str">
        <f ca="1" t="shared" si="50"/>
        <v>11841.971</v>
      </c>
      <c r="BN85" t="str">
        <f ca="1" t="shared" si="61"/>
        <v>10533.942</v>
      </c>
      <c r="BO85" t="str">
        <f ca="1" t="shared" si="61"/>
        <v>11922.372</v>
      </c>
      <c r="BP85" t="str">
        <f ca="1" t="shared" si="61"/>
        <v>12050.002</v>
      </c>
      <c r="BQ85" t="str">
        <f ca="1" t="shared" si="61"/>
        <v>11164.232</v>
      </c>
      <c r="BR85" t="str">
        <f ca="1" t="shared" si="61"/>
        <v>10823.406</v>
      </c>
      <c r="BS85" t="str">
        <f ca="1" t="shared" si="61"/>
        <v>12295.906</v>
      </c>
      <c r="BT85" t="str">
        <f ca="1" t="shared" si="61"/>
        <v>12567.123</v>
      </c>
      <c r="BU85" t="str">
        <f ca="1" t="shared" si="61"/>
        <v>10471.322</v>
      </c>
      <c r="BV85" t="str">
        <f ca="1" t="shared" si="61"/>
        <v>12375.773</v>
      </c>
    </row>
    <row r="86" spans="17:74" ht="11.25">
      <c r="Q86" s="17"/>
      <c r="R86" s="12">
        <f ca="1" t="shared" si="64"/>
        <v>120.08609805642115</v>
      </c>
      <c r="S86" s="17" t="str">
        <f aca="true" t="shared" si="65" ref="S86:S100">$AT86&amp;$AU86&amp;$AV86&amp;BA86</f>
        <v>Forecast Time: 120  Index A forecast =   8876.061</v>
      </c>
      <c r="T86" s="17" t="str">
        <f aca="true" t="shared" si="66" ref="T86:T100">$AT86&amp;$AU86&amp;$AV86&amp;BB86</f>
        <v>Forecast Time: 120  Index A forecast =   10044.364</v>
      </c>
      <c r="U86" s="17" t="str">
        <f aca="true" t="shared" si="67" ref="U86:U100">$AT86&amp;$AU86&amp;$AV86&amp;BC86</f>
        <v>Forecast Time: 120  Index A forecast =   8693.234</v>
      </c>
      <c r="V86" s="17" t="str">
        <f aca="true" t="shared" si="68" ref="V86:V100">$AT86&amp;$AU86&amp;$AV86&amp;BD86</f>
        <v>Forecast Time: 120  Index A forecast =   9763.747</v>
      </c>
      <c r="W86" s="17" t="str">
        <f aca="true" t="shared" si="69" ref="W86:W100">$AT86&amp;$AU86&amp;$AV86&amp;BE86</f>
        <v>Forecast Time: 120  Index A forecast =   8914.404</v>
      </c>
      <c r="X86" s="17" t="str">
        <f aca="true" t="shared" si="70" ref="X86:X100">$AT86&amp;$AU86&amp;$AV86&amp;BF86</f>
        <v>Forecast Time: 120  Index A forecast =   9372.208</v>
      </c>
      <c r="Y86" s="17" t="str">
        <f aca="true" t="shared" si="71" ref="Y86:Y100">$AT86&amp;$AU86&amp;$AV86&amp;BG86</f>
        <v>Forecast Time: 120  Index A forecast =   9585.023</v>
      </c>
      <c r="Z86" s="17" t="str">
        <f aca="true" t="shared" si="72" ref="Z86:Z100">$AT86&amp;$AU86&amp;$AV86&amp;BH86</f>
        <v>Forecast Time: 120  Index A forecast =   8425.704</v>
      </c>
      <c r="AA86" s="17" t="str">
        <f aca="true" t="shared" si="73" ref="AA86:AA100">$AT86&amp;$AU86&amp;$AV86&amp;BI86</f>
        <v>Forecast Time: 120  Index A forecast =   9847.593</v>
      </c>
      <c r="AB86" s="17" t="str">
        <f aca="true" t="shared" si="74" ref="AB86:AB100">$AT86&amp;$AU86&amp;$AV86&amp;BJ86</f>
        <v>Forecast Time: 120  Index A forecast =   8604.247</v>
      </c>
      <c r="AC86" s="17" t="str">
        <f aca="true" t="shared" si="75" ref="AC86:AC100">$AT86&amp;$AU86&amp;$BK86&amp;BM86</f>
        <v>Forecast Time: 120  Index B forecast =   11318.265</v>
      </c>
      <c r="AD86" s="17" t="str">
        <f aca="true" t="shared" si="76" ref="AD86:AD100">$AT86&amp;$AU86&amp;$BK86&amp;BN86</f>
        <v>Forecast Time: 120  Index B forecast =   12728.667</v>
      </c>
      <c r="AE86" s="17" t="str">
        <f aca="true" t="shared" si="77" ref="AE86:AE100">$AT86&amp;$AU86&amp;$BK86&amp;BO86</f>
        <v>Forecast Time: 120  Index B forecast =   12191.144</v>
      </c>
      <c r="AF86" s="17" t="str">
        <f aca="true" t="shared" si="78" ref="AF86:AF100">$AT86&amp;$AU86&amp;$BK86&amp;BP86</f>
        <v>Forecast Time: 120  Index B forecast =   11202.300</v>
      </c>
      <c r="AG86" s="17" t="str">
        <f aca="true" t="shared" si="79" ref="AG86:AG100">$AT86&amp;$AU86&amp;$BK86&amp;BQ86</f>
        <v>Forecast Time: 120  Index B forecast =   12941.941</v>
      </c>
      <c r="AH86" s="17" t="str">
        <f aca="true" t="shared" si="80" ref="AH86:AH100">$AT86&amp;$AU86&amp;$BK86&amp;BR86</f>
        <v>Forecast Time: 120  Index B forecast =   11963.262</v>
      </c>
      <c r="AI86" s="17" t="str">
        <f aca="true" t="shared" si="81" ref="AI86:AI100">$AT86&amp;$AU86&amp;$BK86&amp;BS86</f>
        <v>Forecast Time: 120  Index B forecast =   11324.014</v>
      </c>
      <c r="AJ86" s="17" t="str">
        <f aca="true" t="shared" si="82" ref="AJ86:AJ100">$AT86&amp;$AU86&amp;$BK86&amp;BT86</f>
        <v>Forecast Time: 120  Index B forecast =   10586.922</v>
      </c>
      <c r="AK86" s="17" t="str">
        <f aca="true" t="shared" si="83" ref="AK86:AK100">$AT86&amp;$AU86&amp;$BK86&amp;BU86</f>
        <v>Forecast Time: 120  Index B forecast =   12912.014</v>
      </c>
      <c r="AL86" s="17" t="str">
        <f aca="true" t="shared" si="84" ref="AL86:AL100">$AT86&amp;$AU86&amp;$BK86&amp;BV86</f>
        <v>Forecast Time: 120  Index B forecast =   12201.686</v>
      </c>
      <c r="AS86" t="str">
        <f t="shared" si="62"/>
        <v>Forecast Time: 120  Index A forecast =   8876.061</v>
      </c>
      <c r="AT86" t="s">
        <v>123</v>
      </c>
      <c r="AU86" t="str">
        <f t="shared" si="63"/>
        <v>120</v>
      </c>
      <c r="AV86" t="s">
        <v>125</v>
      </c>
      <c r="AW86">
        <v>5</v>
      </c>
      <c r="AX86">
        <f t="shared" si="37"/>
        <v>2500</v>
      </c>
      <c r="AZ86">
        <f t="shared" si="32"/>
        <v>8887</v>
      </c>
      <c r="BA86" t="str">
        <f aca="true" ca="1" t="shared" si="85" ref="BA86:BJ91">+TEXT($AZ86+(RAND()-0.5)*$AX86,"0.000")</f>
        <v>8876.061</v>
      </c>
      <c r="BB86" t="str">
        <f ca="1" t="shared" si="85"/>
        <v>10044.364</v>
      </c>
      <c r="BC86" t="str">
        <f ca="1" t="shared" si="85"/>
        <v>8693.234</v>
      </c>
      <c r="BD86" t="str">
        <f ca="1" t="shared" si="85"/>
        <v>9763.747</v>
      </c>
      <c r="BE86" t="str">
        <f ca="1" t="shared" si="85"/>
        <v>8914.404</v>
      </c>
      <c r="BF86" t="str">
        <f ca="1" t="shared" si="85"/>
        <v>9372.208</v>
      </c>
      <c r="BG86" t="str">
        <f ca="1" t="shared" si="85"/>
        <v>9585.023</v>
      </c>
      <c r="BH86" t="str">
        <f ca="1" t="shared" si="85"/>
        <v>8425.704</v>
      </c>
      <c r="BI86" t="str">
        <f ca="1" t="shared" si="85"/>
        <v>9847.593</v>
      </c>
      <c r="BJ86" t="str">
        <f ca="1" t="shared" si="85"/>
        <v>8604.247</v>
      </c>
      <c r="BK86" t="s">
        <v>126</v>
      </c>
      <c r="BL86">
        <f t="shared" si="33"/>
        <v>11716</v>
      </c>
      <c r="BM86" t="str">
        <f aca="true" ca="1" t="shared" si="86" ref="BM86:BV100">+TEXT($BL86+(RAND()-0.5)*$AX86,"0.000")</f>
        <v>11318.265</v>
      </c>
      <c r="BN86" t="str">
        <f ca="1" t="shared" si="86"/>
        <v>12728.667</v>
      </c>
      <c r="BO86" t="str">
        <f ca="1" t="shared" si="86"/>
        <v>12191.144</v>
      </c>
      <c r="BP86" t="str">
        <f ca="1" t="shared" si="86"/>
        <v>11202.300</v>
      </c>
      <c r="BQ86" t="str">
        <f ca="1" t="shared" si="86"/>
        <v>12941.941</v>
      </c>
      <c r="BR86" t="str">
        <f ca="1" t="shared" si="86"/>
        <v>11963.262</v>
      </c>
      <c r="BS86" t="str">
        <f ca="1" t="shared" si="86"/>
        <v>11324.014</v>
      </c>
      <c r="BT86" t="str">
        <f ca="1" t="shared" si="86"/>
        <v>10586.922</v>
      </c>
      <c r="BU86" t="str">
        <f ca="1" t="shared" si="86"/>
        <v>12912.014</v>
      </c>
      <c r="BV86" t="str">
        <f ca="1" t="shared" si="86"/>
        <v>12201.686</v>
      </c>
    </row>
    <row r="87" spans="17:74" ht="11.25">
      <c r="Q87" s="17"/>
      <c r="R87" s="12">
        <f ca="1" t="shared" si="64"/>
        <v>151.81379851407158</v>
      </c>
      <c r="S87" s="17" t="str">
        <f t="shared" si="65"/>
        <v>Forecast Time: 152  Index A forecast =   9331.969</v>
      </c>
      <c r="T87" s="17" t="str">
        <f t="shared" si="66"/>
        <v>Forecast Time: 152  Index A forecast =   9713.209</v>
      </c>
      <c r="U87" s="17" t="str">
        <f t="shared" si="67"/>
        <v>Forecast Time: 152  Index A forecast =   9023.368</v>
      </c>
      <c r="V87" s="17" t="str">
        <f t="shared" si="68"/>
        <v>Forecast Time: 152  Index A forecast =   8094.603</v>
      </c>
      <c r="W87" s="17" t="str">
        <f t="shared" si="69"/>
        <v>Forecast Time: 152  Index A forecast =   8996.517</v>
      </c>
      <c r="X87" s="17" t="str">
        <f t="shared" si="70"/>
        <v>Forecast Time: 152  Index A forecast =   8776.110</v>
      </c>
      <c r="Y87" s="17" t="str">
        <f t="shared" si="71"/>
        <v>Forecast Time: 152  Index A forecast =   8736.586</v>
      </c>
      <c r="Z87" s="17" t="str">
        <f t="shared" si="72"/>
        <v>Forecast Time: 152  Index A forecast =   8570.979</v>
      </c>
      <c r="AA87" s="17" t="str">
        <f t="shared" si="73"/>
        <v>Forecast Time: 152  Index A forecast =   8751.013</v>
      </c>
      <c r="AB87" s="17" t="str">
        <f t="shared" si="74"/>
        <v>Forecast Time: 152  Index A forecast =   8161.433</v>
      </c>
      <c r="AC87" s="17" t="str">
        <f t="shared" si="75"/>
        <v>Forecast Time: 152  Index B forecast =   12081.234</v>
      </c>
      <c r="AD87" s="17" t="str">
        <f t="shared" si="76"/>
        <v>Forecast Time: 152  Index B forecast =   10845.236</v>
      </c>
      <c r="AE87" s="17" t="str">
        <f t="shared" si="77"/>
        <v>Forecast Time: 152  Index B forecast =   12063.946</v>
      </c>
      <c r="AF87" s="17" t="str">
        <f t="shared" si="78"/>
        <v>Forecast Time: 152  Index B forecast =   12597.711</v>
      </c>
      <c r="AG87" s="17" t="str">
        <f t="shared" si="79"/>
        <v>Forecast Time: 152  Index B forecast =   11302.605</v>
      </c>
      <c r="AH87" s="17" t="str">
        <f t="shared" si="80"/>
        <v>Forecast Time: 152  Index B forecast =   10718.013</v>
      </c>
      <c r="AI87" s="17" t="str">
        <f t="shared" si="81"/>
        <v>Forecast Time: 152  Index B forecast =   11420.737</v>
      </c>
      <c r="AJ87" s="17" t="str">
        <f t="shared" si="82"/>
        <v>Forecast Time: 152  Index B forecast =   11194.248</v>
      </c>
      <c r="AK87" s="17" t="str">
        <f t="shared" si="83"/>
        <v>Forecast Time: 152  Index B forecast =   11548.725</v>
      </c>
      <c r="AL87" s="17" t="str">
        <f t="shared" si="84"/>
        <v>Forecast Time: 152  Index B forecast =   11044.863</v>
      </c>
      <c r="AS87" t="str">
        <f t="shared" si="62"/>
        <v>Forecast Time: 152  Index A forecast =   9331.969</v>
      </c>
      <c r="AT87" t="s">
        <v>123</v>
      </c>
      <c r="AU87" t="str">
        <f t="shared" si="63"/>
        <v>152</v>
      </c>
      <c r="AV87" t="s">
        <v>125</v>
      </c>
      <c r="AW87">
        <v>6</v>
      </c>
      <c r="AX87">
        <f t="shared" si="37"/>
        <v>2000</v>
      </c>
      <c r="AZ87">
        <f>+AZ86</f>
        <v>8887</v>
      </c>
      <c r="BA87" t="str">
        <f ca="1" t="shared" si="85"/>
        <v>9331.969</v>
      </c>
      <c r="BB87" t="str">
        <f ca="1" t="shared" si="85"/>
        <v>9713.209</v>
      </c>
      <c r="BC87" t="str">
        <f ca="1" t="shared" si="85"/>
        <v>9023.368</v>
      </c>
      <c r="BD87" t="str">
        <f ca="1" t="shared" si="85"/>
        <v>8094.603</v>
      </c>
      <c r="BE87" t="str">
        <f ca="1" t="shared" si="85"/>
        <v>8996.517</v>
      </c>
      <c r="BF87" t="str">
        <f ca="1" t="shared" si="85"/>
        <v>8776.110</v>
      </c>
      <c r="BG87" t="str">
        <f ca="1" t="shared" si="85"/>
        <v>8736.586</v>
      </c>
      <c r="BH87" t="str">
        <f ca="1" t="shared" si="85"/>
        <v>8570.979</v>
      </c>
      <c r="BI87" t="str">
        <f ca="1" t="shared" si="85"/>
        <v>8751.013</v>
      </c>
      <c r="BJ87" t="str">
        <f ca="1" t="shared" si="85"/>
        <v>8161.433</v>
      </c>
      <c r="BK87" t="s">
        <v>126</v>
      </c>
      <c r="BL87">
        <f>+BL86</f>
        <v>11716</v>
      </c>
      <c r="BM87" t="str">
        <f ca="1" t="shared" si="86"/>
        <v>12081.234</v>
      </c>
      <c r="BN87" t="str">
        <f ca="1" t="shared" si="86"/>
        <v>10845.236</v>
      </c>
      <c r="BO87" t="str">
        <f ca="1" t="shared" si="86"/>
        <v>12063.946</v>
      </c>
      <c r="BP87" t="str">
        <f ca="1" t="shared" si="86"/>
        <v>12597.711</v>
      </c>
      <c r="BQ87" t="str">
        <f ca="1" t="shared" si="86"/>
        <v>11302.605</v>
      </c>
      <c r="BR87" t="str">
        <f ca="1" t="shared" si="86"/>
        <v>10718.013</v>
      </c>
      <c r="BS87" t="str">
        <f ca="1" t="shared" si="86"/>
        <v>11420.737</v>
      </c>
      <c r="BT87" t="str">
        <f ca="1" t="shared" si="86"/>
        <v>11194.248</v>
      </c>
      <c r="BU87" t="str">
        <f ca="1" t="shared" si="86"/>
        <v>11548.725</v>
      </c>
      <c r="BV87" t="str">
        <f ca="1" t="shared" si="86"/>
        <v>11044.863</v>
      </c>
    </row>
    <row r="88" spans="17:74" ht="11.25">
      <c r="Q88" s="17"/>
      <c r="R88" s="12">
        <f ca="1" t="shared" si="64"/>
        <v>172.2871142106647</v>
      </c>
      <c r="S88" s="17" t="str">
        <f t="shared" si="65"/>
        <v>Forecast Time: 172  Index A forecast =   8778.772</v>
      </c>
      <c r="T88" s="17" t="str">
        <f t="shared" si="66"/>
        <v>Forecast Time: 172  Index A forecast =   9546.887</v>
      </c>
      <c r="U88" s="17" t="str">
        <f t="shared" si="67"/>
        <v>Forecast Time: 172  Index A forecast =   9151.412</v>
      </c>
      <c r="V88" s="17" t="str">
        <f t="shared" si="68"/>
        <v>Forecast Time: 172  Index A forecast =   8715.933</v>
      </c>
      <c r="W88" s="17" t="str">
        <f t="shared" si="69"/>
        <v>Forecast Time: 172  Index A forecast =   8327.814</v>
      </c>
      <c r="X88" s="17" t="str">
        <f t="shared" si="70"/>
        <v>Forecast Time: 172  Index A forecast =   8257.403</v>
      </c>
      <c r="Y88" s="17" t="str">
        <f t="shared" si="71"/>
        <v>Forecast Time: 172  Index A forecast =   9509.452</v>
      </c>
      <c r="Z88" s="17" t="str">
        <f t="shared" si="72"/>
        <v>Forecast Time: 172  Index A forecast =   8474.159</v>
      </c>
      <c r="AA88" s="17" t="str">
        <f t="shared" si="73"/>
        <v>Forecast Time: 172  Index A forecast =   9409.031</v>
      </c>
      <c r="AB88" s="17" t="str">
        <f t="shared" si="74"/>
        <v>Forecast Time: 172  Index A forecast =   8251.884</v>
      </c>
      <c r="AC88" s="17" t="str">
        <f t="shared" si="75"/>
        <v>Forecast Time: 172  Index B forecast =   12288.257</v>
      </c>
      <c r="AD88" s="17" t="str">
        <f t="shared" si="76"/>
        <v>Forecast Time: 172  Index B forecast =   11163.339</v>
      </c>
      <c r="AE88" s="17" t="str">
        <f t="shared" si="77"/>
        <v>Forecast Time: 172  Index B forecast =   11404.619</v>
      </c>
      <c r="AF88" s="17" t="str">
        <f t="shared" si="78"/>
        <v>Forecast Time: 172  Index B forecast =   11755.408</v>
      </c>
      <c r="AG88" s="17" t="str">
        <f t="shared" si="79"/>
        <v>Forecast Time: 172  Index B forecast =   12447.113</v>
      </c>
      <c r="AH88" s="17" t="str">
        <f t="shared" si="80"/>
        <v>Forecast Time: 172  Index B forecast =   12308.094</v>
      </c>
      <c r="AI88" s="17" t="str">
        <f t="shared" si="81"/>
        <v>Forecast Time: 172  Index B forecast =   11810.926</v>
      </c>
      <c r="AJ88" s="17" t="str">
        <f t="shared" si="82"/>
        <v>Forecast Time: 172  Index B forecast =   11972.855</v>
      </c>
      <c r="AK88" s="17" t="str">
        <f t="shared" si="83"/>
        <v>Forecast Time: 172  Index B forecast =   11149.662</v>
      </c>
      <c r="AL88" s="17" t="str">
        <f t="shared" si="84"/>
        <v>Forecast Time: 172  Index B forecast =   11785.482</v>
      </c>
      <c r="AS88" t="str">
        <f t="shared" si="62"/>
        <v>Forecast Time: 172  Index A forecast =   8778.772</v>
      </c>
      <c r="AT88" t="s">
        <v>123</v>
      </c>
      <c r="AU88" t="str">
        <f t="shared" si="63"/>
        <v>172</v>
      </c>
      <c r="AV88" t="s">
        <v>125</v>
      </c>
      <c r="AW88">
        <v>7</v>
      </c>
      <c r="AX88">
        <f t="shared" si="37"/>
        <v>1500</v>
      </c>
      <c r="AZ88">
        <f>+AZ87</f>
        <v>8887</v>
      </c>
      <c r="BA88" t="str">
        <f ca="1" t="shared" si="85"/>
        <v>8778.772</v>
      </c>
      <c r="BB88" t="str">
        <f ca="1" t="shared" si="85"/>
        <v>9546.887</v>
      </c>
      <c r="BC88" t="str">
        <f ca="1" t="shared" si="85"/>
        <v>9151.412</v>
      </c>
      <c r="BD88" t="str">
        <f ca="1" t="shared" si="85"/>
        <v>8715.933</v>
      </c>
      <c r="BE88" t="str">
        <f ca="1" t="shared" si="85"/>
        <v>8327.814</v>
      </c>
      <c r="BF88" t="str">
        <f ca="1" t="shared" si="85"/>
        <v>8257.403</v>
      </c>
      <c r="BG88" t="str">
        <f ca="1" t="shared" si="85"/>
        <v>9509.452</v>
      </c>
      <c r="BH88" t="str">
        <f ca="1" t="shared" si="85"/>
        <v>8474.159</v>
      </c>
      <c r="BI88" t="str">
        <f ca="1" t="shared" si="85"/>
        <v>9409.031</v>
      </c>
      <c r="BJ88" t="str">
        <f ca="1" t="shared" si="85"/>
        <v>8251.884</v>
      </c>
      <c r="BK88" t="s">
        <v>126</v>
      </c>
      <c r="BL88">
        <f>+BL87</f>
        <v>11716</v>
      </c>
      <c r="BM88" t="str">
        <f ca="1" t="shared" si="86"/>
        <v>12288.257</v>
      </c>
      <c r="BN88" t="str">
        <f ca="1" t="shared" si="86"/>
        <v>11163.339</v>
      </c>
      <c r="BO88" t="str">
        <f ca="1" t="shared" si="86"/>
        <v>11404.619</v>
      </c>
      <c r="BP88" t="str">
        <f ca="1" t="shared" si="86"/>
        <v>11755.408</v>
      </c>
      <c r="BQ88" t="str">
        <f ca="1" t="shared" si="86"/>
        <v>12447.113</v>
      </c>
      <c r="BR88" t="str">
        <f ca="1" t="shared" si="86"/>
        <v>12308.094</v>
      </c>
      <c r="BS88" t="str">
        <f ca="1" t="shared" si="86"/>
        <v>11810.926</v>
      </c>
      <c r="BT88" t="str">
        <f ca="1" t="shared" si="86"/>
        <v>11972.855</v>
      </c>
      <c r="BU88" t="str">
        <f ca="1" t="shared" si="86"/>
        <v>11149.662</v>
      </c>
      <c r="BV88" t="str">
        <f ca="1" t="shared" si="86"/>
        <v>11785.482</v>
      </c>
    </row>
    <row r="89" spans="17:74" ht="11.25">
      <c r="Q89" s="17"/>
      <c r="R89" s="12">
        <f ca="1" t="shared" si="64"/>
        <v>205.68171563129593</v>
      </c>
      <c r="S89" s="17" t="str">
        <f t="shared" si="65"/>
        <v>Forecast Time: 206  Index A forecast =   8956.729</v>
      </c>
      <c r="T89" s="17" t="str">
        <f t="shared" si="66"/>
        <v>Forecast Time: 206  Index A forecast =   8389.428</v>
      </c>
      <c r="U89" s="17" t="str">
        <f t="shared" si="67"/>
        <v>Forecast Time: 206  Index A forecast =   9129.223</v>
      </c>
      <c r="V89" s="17" t="str">
        <f t="shared" si="68"/>
        <v>Forecast Time: 206  Index A forecast =   9162.673</v>
      </c>
      <c r="W89" s="17" t="str">
        <f t="shared" si="69"/>
        <v>Forecast Time: 206  Index A forecast =   8788.007</v>
      </c>
      <c r="X89" s="17" t="str">
        <f t="shared" si="70"/>
        <v>Forecast Time: 206  Index A forecast =   8721.629</v>
      </c>
      <c r="Y89" s="17" t="str">
        <f t="shared" si="71"/>
        <v>Forecast Time: 206  Index A forecast =   9167.609</v>
      </c>
      <c r="Z89" s="17" t="str">
        <f t="shared" si="72"/>
        <v>Forecast Time: 206  Index A forecast =   9274.604</v>
      </c>
      <c r="AA89" s="17" t="str">
        <f t="shared" si="73"/>
        <v>Forecast Time: 206  Index A forecast =   8741.434</v>
      </c>
      <c r="AB89" s="17" t="str">
        <f t="shared" si="74"/>
        <v>Forecast Time: 206  Index A forecast =   9081.410</v>
      </c>
      <c r="AC89" s="17" t="str">
        <f t="shared" si="75"/>
        <v>Forecast Time: 206  Index B forecast =   11565.655</v>
      </c>
      <c r="AD89" s="17" t="str">
        <f t="shared" si="76"/>
        <v>Forecast Time: 206  Index B forecast =   11245.024</v>
      </c>
      <c r="AE89" s="17" t="str">
        <f t="shared" si="77"/>
        <v>Forecast Time: 206  Index B forecast =   11381.352</v>
      </c>
      <c r="AF89" s="17" t="str">
        <f t="shared" si="78"/>
        <v>Forecast Time: 206  Index B forecast =   11462.913</v>
      </c>
      <c r="AG89" s="17" t="str">
        <f t="shared" si="79"/>
        <v>Forecast Time: 206  Index B forecast =   11372.164</v>
      </c>
      <c r="AH89" s="17" t="str">
        <f t="shared" si="80"/>
        <v>Forecast Time: 206  Index B forecast =   11536.137</v>
      </c>
      <c r="AI89" s="17" t="str">
        <f t="shared" si="81"/>
        <v>Forecast Time: 206  Index B forecast =   12053.613</v>
      </c>
      <c r="AJ89" s="17" t="str">
        <f t="shared" si="82"/>
        <v>Forecast Time: 206  Index B forecast =   12167.110</v>
      </c>
      <c r="AK89" s="17" t="str">
        <f t="shared" si="83"/>
        <v>Forecast Time: 206  Index B forecast =   11503.161</v>
      </c>
      <c r="AL89" s="17" t="str">
        <f t="shared" si="84"/>
        <v>Forecast Time: 206  Index B forecast =   11898.207</v>
      </c>
      <c r="AS89" t="str">
        <f t="shared" si="62"/>
        <v>Forecast Time: 206  Index A forecast =   8956.729</v>
      </c>
      <c r="AT89" t="s">
        <v>123</v>
      </c>
      <c r="AU89" t="str">
        <f t="shared" si="63"/>
        <v>206</v>
      </c>
      <c r="AV89" t="s">
        <v>125</v>
      </c>
      <c r="AW89">
        <v>8</v>
      </c>
      <c r="AX89">
        <f t="shared" si="37"/>
        <v>1000</v>
      </c>
      <c r="AZ89">
        <f>+AZ88</f>
        <v>8887</v>
      </c>
      <c r="BA89" t="str">
        <f ca="1" t="shared" si="85"/>
        <v>8956.729</v>
      </c>
      <c r="BB89" t="str">
        <f ca="1" t="shared" si="85"/>
        <v>8389.428</v>
      </c>
      <c r="BC89" t="str">
        <f ca="1" t="shared" si="85"/>
        <v>9129.223</v>
      </c>
      <c r="BD89" t="str">
        <f ca="1" t="shared" si="85"/>
        <v>9162.673</v>
      </c>
      <c r="BE89" t="str">
        <f ca="1" t="shared" si="85"/>
        <v>8788.007</v>
      </c>
      <c r="BF89" t="str">
        <f ca="1" t="shared" si="85"/>
        <v>8721.629</v>
      </c>
      <c r="BG89" t="str">
        <f ca="1" t="shared" si="85"/>
        <v>9167.609</v>
      </c>
      <c r="BH89" t="str">
        <f ca="1" t="shared" si="85"/>
        <v>9274.604</v>
      </c>
      <c r="BI89" t="str">
        <f ca="1" t="shared" si="85"/>
        <v>8741.434</v>
      </c>
      <c r="BJ89" t="str">
        <f ca="1" t="shared" si="85"/>
        <v>9081.410</v>
      </c>
      <c r="BK89" t="s">
        <v>126</v>
      </c>
      <c r="BL89">
        <f>+BL88</f>
        <v>11716</v>
      </c>
      <c r="BM89" t="str">
        <f ca="1" t="shared" si="86"/>
        <v>11565.655</v>
      </c>
      <c r="BN89" t="str">
        <f ca="1" t="shared" si="86"/>
        <v>11245.024</v>
      </c>
      <c r="BO89" t="str">
        <f ca="1" t="shared" si="86"/>
        <v>11381.352</v>
      </c>
      <c r="BP89" t="str">
        <f ca="1" t="shared" si="86"/>
        <v>11462.913</v>
      </c>
      <c r="BQ89" t="str">
        <f ca="1" t="shared" si="86"/>
        <v>11372.164</v>
      </c>
      <c r="BR89" t="str">
        <f ca="1" t="shared" si="86"/>
        <v>11536.137</v>
      </c>
      <c r="BS89" t="str">
        <f ca="1" t="shared" si="86"/>
        <v>12053.613</v>
      </c>
      <c r="BT89" t="str">
        <f ca="1" t="shared" si="86"/>
        <v>12167.110</v>
      </c>
      <c r="BU89" t="str">
        <f ca="1" t="shared" si="86"/>
        <v>11503.161</v>
      </c>
      <c r="BV89" t="str">
        <f ca="1" t="shared" si="86"/>
        <v>11898.207</v>
      </c>
    </row>
    <row r="90" spans="17:74" ht="11.25">
      <c r="Q90" s="17"/>
      <c r="R90" s="12">
        <f ca="1" t="shared" si="64"/>
        <v>243.5937329140158</v>
      </c>
      <c r="S90" s="17" t="str">
        <f t="shared" si="65"/>
        <v>Forecast Time: 244  Index A forecast =   8755.175</v>
      </c>
      <c r="T90" s="17" t="str">
        <f t="shared" si="66"/>
        <v>Forecast Time: 244  Index A forecast =   8917.883</v>
      </c>
      <c r="U90" s="17" t="str">
        <f t="shared" si="67"/>
        <v>Forecast Time: 244  Index A forecast =   9071.937</v>
      </c>
      <c r="V90" s="17" t="str">
        <f t="shared" si="68"/>
        <v>Forecast Time: 244  Index A forecast =   8657.676</v>
      </c>
      <c r="W90" s="17" t="str">
        <f t="shared" si="69"/>
        <v>Forecast Time: 244  Index A forecast =   9008.069</v>
      </c>
      <c r="X90" s="17" t="str">
        <f t="shared" si="70"/>
        <v>Forecast Time: 244  Index A forecast =   8864.070</v>
      </c>
      <c r="Y90" s="17" t="str">
        <f t="shared" si="71"/>
        <v>Forecast Time: 244  Index A forecast =   8880.829</v>
      </c>
      <c r="Z90" s="17" t="str">
        <f t="shared" si="72"/>
        <v>Forecast Time: 244  Index A forecast =   8826.492</v>
      </c>
      <c r="AA90" s="17" t="str">
        <f t="shared" si="73"/>
        <v>Forecast Time: 244  Index A forecast =   8731.633</v>
      </c>
      <c r="AB90" s="17" t="str">
        <f t="shared" si="74"/>
        <v>Forecast Time: 244  Index A forecast =   9011.127</v>
      </c>
      <c r="AC90" s="17" t="str">
        <f t="shared" si="75"/>
        <v>Forecast Time: 244  Index B forecast =   11836.177</v>
      </c>
      <c r="AD90" s="17" t="str">
        <f t="shared" si="76"/>
        <v>Forecast Time: 244  Index B forecast =   11806.914</v>
      </c>
      <c r="AE90" s="17" t="str">
        <f t="shared" si="77"/>
        <v>Forecast Time: 244  Index B forecast =   11619.638</v>
      </c>
      <c r="AF90" s="17" t="str">
        <f t="shared" si="78"/>
        <v>Forecast Time: 244  Index B forecast =   11624.348</v>
      </c>
      <c r="AG90" s="17" t="str">
        <f t="shared" si="79"/>
        <v>Forecast Time: 244  Index B forecast =   11650.677</v>
      </c>
      <c r="AH90" s="17" t="str">
        <f t="shared" si="80"/>
        <v>Forecast Time: 244  Index B forecast =   11501.809</v>
      </c>
      <c r="AI90" s="17" t="str">
        <f t="shared" si="81"/>
        <v>Forecast Time: 244  Index B forecast =   11682.258</v>
      </c>
      <c r="AJ90" s="17" t="str">
        <f t="shared" si="82"/>
        <v>Forecast Time: 244  Index B forecast =   11707.230</v>
      </c>
      <c r="AK90" s="17" t="str">
        <f t="shared" si="83"/>
        <v>Forecast Time: 244  Index B forecast =   11500.464</v>
      </c>
      <c r="AL90" s="17" t="str">
        <f t="shared" si="84"/>
        <v>Forecast Time: 244  Index B forecast =   11901.146</v>
      </c>
      <c r="AS90" t="str">
        <f t="shared" si="62"/>
        <v>Forecast Time: 244  Index A forecast =   8755.175</v>
      </c>
      <c r="AT90" t="s">
        <v>123</v>
      </c>
      <c r="AU90" t="str">
        <f t="shared" si="63"/>
        <v>244</v>
      </c>
      <c r="AV90" t="s">
        <v>125</v>
      </c>
      <c r="AW90">
        <v>9</v>
      </c>
      <c r="AX90">
        <f t="shared" si="37"/>
        <v>500</v>
      </c>
      <c r="AZ90">
        <f>+AZ89</f>
        <v>8887</v>
      </c>
      <c r="BA90" t="str">
        <f ca="1" t="shared" si="85"/>
        <v>8755.175</v>
      </c>
      <c r="BB90" t="str">
        <f ca="1" t="shared" si="85"/>
        <v>8917.883</v>
      </c>
      <c r="BC90" t="str">
        <f ca="1" t="shared" si="85"/>
        <v>9071.937</v>
      </c>
      <c r="BD90" t="str">
        <f ca="1" t="shared" si="85"/>
        <v>8657.676</v>
      </c>
      <c r="BE90" t="str">
        <f ca="1" t="shared" si="85"/>
        <v>9008.069</v>
      </c>
      <c r="BF90" t="str">
        <f ca="1" t="shared" si="85"/>
        <v>8864.070</v>
      </c>
      <c r="BG90" t="str">
        <f ca="1" t="shared" si="85"/>
        <v>8880.829</v>
      </c>
      <c r="BH90" t="str">
        <f ca="1" t="shared" si="85"/>
        <v>8826.492</v>
      </c>
      <c r="BI90" t="str">
        <f ca="1" t="shared" si="85"/>
        <v>8731.633</v>
      </c>
      <c r="BJ90" t="str">
        <f ca="1" t="shared" si="85"/>
        <v>9011.127</v>
      </c>
      <c r="BK90" t="s">
        <v>126</v>
      </c>
      <c r="BL90">
        <f>+BL89</f>
        <v>11716</v>
      </c>
      <c r="BM90" t="str">
        <f ca="1" t="shared" si="86"/>
        <v>11836.177</v>
      </c>
      <c r="BN90" t="str">
        <f ca="1" t="shared" si="86"/>
        <v>11806.914</v>
      </c>
      <c r="BO90" t="str">
        <f ca="1" t="shared" si="86"/>
        <v>11619.638</v>
      </c>
      <c r="BP90" t="str">
        <f ca="1" t="shared" si="86"/>
        <v>11624.348</v>
      </c>
      <c r="BQ90" t="str">
        <f ca="1" t="shared" si="86"/>
        <v>11650.677</v>
      </c>
      <c r="BR90" t="str">
        <f ca="1" t="shared" si="86"/>
        <v>11501.809</v>
      </c>
      <c r="BS90" t="str">
        <f ca="1" t="shared" si="86"/>
        <v>11682.258</v>
      </c>
      <c r="BT90" t="str">
        <f ca="1" t="shared" si="86"/>
        <v>11707.230</v>
      </c>
      <c r="BU90" t="str">
        <f ca="1" t="shared" si="86"/>
        <v>11500.464</v>
      </c>
      <c r="BV90" t="str">
        <f ca="1" t="shared" si="86"/>
        <v>11901.146</v>
      </c>
    </row>
    <row r="91" spans="17:74" ht="11.25">
      <c r="Q91" s="17" t="s">
        <v>39</v>
      </c>
      <c r="R91" s="12">
        <f ca="1">+AW91*($B$4/15+$B$4/(RAND()*150))</f>
        <v>0</v>
      </c>
      <c r="S91" s="17" t="str">
        <f t="shared" si="65"/>
        <v>Forecast Time: 0  Index A forecast =   8715.459</v>
      </c>
      <c r="T91" s="17" t="str">
        <f t="shared" si="66"/>
        <v>Forecast Time: 0  Index A forecast =   11784.805</v>
      </c>
      <c r="U91" s="17" t="str">
        <f t="shared" si="67"/>
        <v>Forecast Time: 0  Index A forecast =   9900.484</v>
      </c>
      <c r="V91" s="17" t="str">
        <f t="shared" si="68"/>
        <v>Forecast Time: 0  Index A forecast =   11736.430</v>
      </c>
      <c r="W91" s="17" t="str">
        <f t="shared" si="69"/>
        <v>Forecast Time: 0  Index A forecast =   10194.664</v>
      </c>
      <c r="X91" s="17" t="str">
        <f t="shared" si="70"/>
        <v>Forecast Time: 0  Index A forecast =   7559.912</v>
      </c>
      <c r="Y91" s="17" t="str">
        <f t="shared" si="71"/>
        <v>Forecast Time: 0  Index A forecast =   9840.180</v>
      </c>
      <c r="Z91" s="17" t="str">
        <f t="shared" si="72"/>
        <v>Forecast Time: 0  Index A forecast =   9906.168</v>
      </c>
      <c r="AA91" s="17" t="str">
        <f t="shared" si="73"/>
        <v>Forecast Time: 0  Index A forecast =   7690.970</v>
      </c>
      <c r="AB91" s="17" t="str">
        <f t="shared" si="74"/>
        <v>Forecast Time: 0  Index A forecast =   10434.039</v>
      </c>
      <c r="AC91" s="17" t="str">
        <f t="shared" si="75"/>
        <v>Forecast Time: 0  Index B forecast =   10515.515</v>
      </c>
      <c r="AD91" s="17" t="str">
        <f t="shared" si="76"/>
        <v>Forecast Time: 0  Index B forecast =   12846.040</v>
      </c>
      <c r="AE91" s="17" t="str">
        <f t="shared" si="77"/>
        <v>Forecast Time: 0  Index B forecast =   9755.918</v>
      </c>
      <c r="AF91" s="17" t="str">
        <f t="shared" si="78"/>
        <v>Forecast Time: 0  Index B forecast =   11518.162</v>
      </c>
      <c r="AG91" s="17" t="str">
        <f t="shared" si="79"/>
        <v>Forecast Time: 0  Index B forecast =   13677.309</v>
      </c>
      <c r="AH91" s="17" t="str">
        <f t="shared" si="80"/>
        <v>Forecast Time: 0  Index B forecast =   10265.747</v>
      </c>
      <c r="AI91" s="17" t="str">
        <f t="shared" si="81"/>
        <v>Forecast Time: 0  Index B forecast =   9049.341</v>
      </c>
      <c r="AJ91" s="17" t="str">
        <f t="shared" si="82"/>
        <v>Forecast Time: 0  Index B forecast =   12160.977</v>
      </c>
      <c r="AK91" s="17" t="str">
        <f t="shared" si="83"/>
        <v>Forecast Time: 0  Index B forecast =   13951.952</v>
      </c>
      <c r="AL91" s="17" t="str">
        <f t="shared" si="84"/>
        <v>Forecast Time: 0  Index B forecast =   12107.041</v>
      </c>
      <c r="AS91" t="str">
        <f>AT91&amp;AU91&amp;AV91&amp;BA91</f>
        <v>Forecast Time: 0  Index A forecast =   8715.459</v>
      </c>
      <c r="AT91" t="s">
        <v>123</v>
      </c>
      <c r="AU91" t="str">
        <f>TEXT(R91,"0")</f>
        <v>0</v>
      </c>
      <c r="AV91" t="s">
        <v>125</v>
      </c>
      <c r="AW91">
        <v>0</v>
      </c>
      <c r="AX91">
        <f>+AX81</f>
        <v>5000</v>
      </c>
      <c r="AZ91" s="2">
        <f ca="1">+INT(7900+4200*RAND())</f>
        <v>9604</v>
      </c>
      <c r="BA91" t="str">
        <f ca="1">+TEXT($AZ91+(RAND()-0.5)*$AX91,"0.000")</f>
        <v>8715.459</v>
      </c>
      <c r="BB91" t="str">
        <f ca="1" t="shared" si="85"/>
        <v>11784.805</v>
      </c>
      <c r="BC91" t="str">
        <f ca="1" t="shared" si="85"/>
        <v>9900.484</v>
      </c>
      <c r="BD91" t="str">
        <f ca="1" t="shared" si="85"/>
        <v>11736.430</v>
      </c>
      <c r="BE91" t="str">
        <f ca="1" t="shared" si="85"/>
        <v>10194.664</v>
      </c>
      <c r="BF91" t="str">
        <f ca="1" t="shared" si="85"/>
        <v>7559.912</v>
      </c>
      <c r="BG91" t="str">
        <f ca="1" t="shared" si="85"/>
        <v>9840.180</v>
      </c>
      <c r="BH91" t="str">
        <f ca="1" t="shared" si="85"/>
        <v>9906.168</v>
      </c>
      <c r="BI91" t="str">
        <f ca="1" t="shared" si="85"/>
        <v>7690.970</v>
      </c>
      <c r="BJ91" t="str">
        <f ca="1" t="shared" si="85"/>
        <v>10434.039</v>
      </c>
      <c r="BK91" t="s">
        <v>126</v>
      </c>
      <c r="BL91" s="2">
        <f ca="1">+INT(7900+4200*RAND())</f>
        <v>11480</v>
      </c>
      <c r="BM91" t="str">
        <f ca="1" t="shared" si="86"/>
        <v>10515.515</v>
      </c>
      <c r="BN91" t="str">
        <f ca="1" t="shared" si="86"/>
        <v>12846.040</v>
      </c>
      <c r="BO91" t="str">
        <f ca="1" t="shared" si="86"/>
        <v>9755.918</v>
      </c>
      <c r="BP91" t="str">
        <f ca="1" t="shared" si="86"/>
        <v>11518.162</v>
      </c>
      <c r="BQ91" t="str">
        <f ca="1" t="shared" si="86"/>
        <v>13677.309</v>
      </c>
      <c r="BR91" t="str">
        <f ca="1" t="shared" si="86"/>
        <v>10265.747</v>
      </c>
      <c r="BS91" t="str">
        <f ca="1" t="shared" si="86"/>
        <v>9049.341</v>
      </c>
      <c r="BT91" t="str">
        <f ca="1" t="shared" si="86"/>
        <v>12160.977</v>
      </c>
      <c r="BU91" t="str">
        <f ca="1" t="shared" si="86"/>
        <v>13951.952</v>
      </c>
      <c r="BV91" t="str">
        <f ca="1" t="shared" si="86"/>
        <v>12107.041</v>
      </c>
    </row>
    <row r="92" spans="17:74" ht="11.25">
      <c r="Q92" s="17"/>
      <c r="R92" s="12">
        <f ca="1">+AW91*($B$4/11)+RAND()*$B$4/11</f>
        <v>2.7108495752215322</v>
      </c>
      <c r="S92" s="17" t="str">
        <f t="shared" si="65"/>
        <v>Forecast Time: 3  Index A forecast =   11168.692</v>
      </c>
      <c r="T92" s="17" t="str">
        <f t="shared" si="66"/>
        <v>Forecast Time: 3  Index A forecast =   8312.916</v>
      </c>
      <c r="U92" s="17" t="str">
        <f t="shared" si="67"/>
        <v>Forecast Time: 3  Index A forecast =   11178.283</v>
      </c>
      <c r="V92" s="17" t="str">
        <f t="shared" si="68"/>
        <v>Forecast Time: 3  Index A forecast =   7807.534</v>
      </c>
      <c r="W92" s="17" t="str">
        <f t="shared" si="69"/>
        <v>Forecast Time: 3  Index A forecast =   9075.279</v>
      </c>
      <c r="X92" s="17" t="str">
        <f t="shared" si="70"/>
        <v>Forecast Time: 3  Index A forecast =   10539.545</v>
      </c>
      <c r="Y92" s="17" t="str">
        <f t="shared" si="71"/>
        <v>Forecast Time: 3  Index A forecast =   11413.094</v>
      </c>
      <c r="Z92" s="17" t="str">
        <f t="shared" si="72"/>
        <v>Forecast Time: 3  Index A forecast =   11673.738</v>
      </c>
      <c r="AA92" s="17" t="str">
        <f t="shared" si="73"/>
        <v>Forecast Time: 3  Index A forecast =   9656.686</v>
      </c>
      <c r="AB92" s="17" t="str">
        <f t="shared" si="74"/>
        <v>Forecast Time: 3  Index A forecast =   10151.975</v>
      </c>
      <c r="AC92" s="17" t="str">
        <f t="shared" si="75"/>
        <v>Forecast Time: 3  Index B forecast =   12920.631</v>
      </c>
      <c r="AD92" s="17" t="str">
        <f t="shared" si="76"/>
        <v>Forecast Time: 3  Index B forecast =   10001.261</v>
      </c>
      <c r="AE92" s="17" t="str">
        <f t="shared" si="77"/>
        <v>Forecast Time: 3  Index B forecast =   11521.048</v>
      </c>
      <c r="AF92" s="17" t="str">
        <f t="shared" si="78"/>
        <v>Forecast Time: 3  Index B forecast =   10306.467</v>
      </c>
      <c r="AG92" s="17" t="str">
        <f t="shared" si="79"/>
        <v>Forecast Time: 3  Index B forecast =   12143.489</v>
      </c>
      <c r="AH92" s="17" t="str">
        <f t="shared" si="80"/>
        <v>Forecast Time: 3  Index B forecast =   9978.957</v>
      </c>
      <c r="AI92" s="17" t="str">
        <f t="shared" si="81"/>
        <v>Forecast Time: 3  Index B forecast =   9992.736</v>
      </c>
      <c r="AJ92" s="17" t="str">
        <f t="shared" si="82"/>
        <v>Forecast Time: 3  Index B forecast =   13171.628</v>
      </c>
      <c r="AK92" s="17" t="str">
        <f t="shared" si="83"/>
        <v>Forecast Time: 3  Index B forecast =   13672.885</v>
      </c>
      <c r="AL92" s="17" t="str">
        <f t="shared" si="84"/>
        <v>Forecast Time: 3  Index B forecast =   12324.496</v>
      </c>
      <c r="AS92" t="str">
        <f aca="true" t="shared" si="87" ref="AS92:AS100">AT92&amp;AU92&amp;AV92&amp;BA92</f>
        <v>Forecast Time: 3  Index A forecast =   11168.692</v>
      </c>
      <c r="AT92" t="s">
        <v>123</v>
      </c>
      <c r="AU92" t="str">
        <f aca="true" t="shared" si="88" ref="AU92:AU100">TEXT(R92,"0")</f>
        <v>3</v>
      </c>
      <c r="AV92" t="s">
        <v>125</v>
      </c>
      <c r="AW92">
        <v>1</v>
      </c>
      <c r="AX92">
        <f t="shared" si="37"/>
        <v>4500</v>
      </c>
      <c r="AZ92">
        <f aca="true" t="shared" si="89" ref="AZ92:AZ100">+AZ91</f>
        <v>9604</v>
      </c>
      <c r="BA92" t="str">
        <f aca="true" ca="1" t="shared" si="90" ref="BA92:BJ100">+TEXT($AZ92+(RAND()-0.5)*$AX92,"0.000")</f>
        <v>11168.692</v>
      </c>
      <c r="BB92" t="str">
        <f ca="1" t="shared" si="90"/>
        <v>8312.916</v>
      </c>
      <c r="BC92" t="str">
        <f ca="1" t="shared" si="90"/>
        <v>11178.283</v>
      </c>
      <c r="BD92" t="str">
        <f ca="1" t="shared" si="90"/>
        <v>7807.534</v>
      </c>
      <c r="BE92" t="str">
        <f ca="1" t="shared" si="90"/>
        <v>9075.279</v>
      </c>
      <c r="BF92" t="str">
        <f ca="1" t="shared" si="90"/>
        <v>10539.545</v>
      </c>
      <c r="BG92" t="str">
        <f ca="1" t="shared" si="90"/>
        <v>11413.094</v>
      </c>
      <c r="BH92" t="str">
        <f ca="1" t="shared" si="90"/>
        <v>11673.738</v>
      </c>
      <c r="BI92" t="str">
        <f ca="1" t="shared" si="90"/>
        <v>9656.686</v>
      </c>
      <c r="BJ92" t="str">
        <f ca="1" t="shared" si="90"/>
        <v>10151.975</v>
      </c>
      <c r="BK92" t="s">
        <v>126</v>
      </c>
      <c r="BL92">
        <f aca="true" t="shared" si="91" ref="BL92:BL100">+BL91</f>
        <v>11480</v>
      </c>
      <c r="BM92" t="str">
        <f ca="1" t="shared" si="86"/>
        <v>12920.631</v>
      </c>
      <c r="BN92" t="str">
        <f ca="1" t="shared" si="86"/>
        <v>10001.261</v>
      </c>
      <c r="BO92" t="str">
        <f ca="1" t="shared" si="86"/>
        <v>11521.048</v>
      </c>
      <c r="BP92" t="str">
        <f ca="1" t="shared" si="86"/>
        <v>10306.467</v>
      </c>
      <c r="BQ92" t="str">
        <f ca="1" t="shared" si="86"/>
        <v>12143.489</v>
      </c>
      <c r="BR92" t="str">
        <f ca="1" t="shared" si="86"/>
        <v>9978.957</v>
      </c>
      <c r="BS92" t="str">
        <f ca="1" t="shared" si="86"/>
        <v>9992.736</v>
      </c>
      <c r="BT92" t="str">
        <f ca="1" t="shared" si="86"/>
        <v>13171.628</v>
      </c>
      <c r="BU92" t="str">
        <f ca="1" t="shared" si="86"/>
        <v>13672.885</v>
      </c>
      <c r="BV92" t="str">
        <f ca="1" t="shared" si="86"/>
        <v>12324.496</v>
      </c>
    </row>
    <row r="93" spans="17:74" ht="11.25">
      <c r="Q93" s="17"/>
      <c r="R93" s="12">
        <f ca="1">+AW92*($B$4/11)+RAND()*$B$4/11</f>
        <v>49.22794550722254</v>
      </c>
      <c r="S93" s="17" t="str">
        <f t="shared" si="65"/>
        <v>Forecast Time: 49  Index A forecast =   9256.364</v>
      </c>
      <c r="T93" s="17" t="str">
        <f t="shared" si="66"/>
        <v>Forecast Time: 49  Index A forecast =   9151.010</v>
      </c>
      <c r="U93" s="17" t="str">
        <f t="shared" si="67"/>
        <v>Forecast Time: 49  Index A forecast =   10724.380</v>
      </c>
      <c r="V93" s="17" t="str">
        <f t="shared" si="68"/>
        <v>Forecast Time: 49  Index A forecast =   7625.416</v>
      </c>
      <c r="W93" s="17" t="str">
        <f t="shared" si="69"/>
        <v>Forecast Time: 49  Index A forecast =   10684.746</v>
      </c>
      <c r="X93" s="17" t="str">
        <f t="shared" si="70"/>
        <v>Forecast Time: 49  Index A forecast =   8447.491</v>
      </c>
      <c r="Y93" s="17" t="str">
        <f t="shared" si="71"/>
        <v>Forecast Time: 49  Index A forecast =   7879.839</v>
      </c>
      <c r="Z93" s="17" t="str">
        <f t="shared" si="72"/>
        <v>Forecast Time: 49  Index A forecast =   11379.317</v>
      </c>
      <c r="AA93" s="17" t="str">
        <f t="shared" si="73"/>
        <v>Forecast Time: 49  Index A forecast =   9423.294</v>
      </c>
      <c r="AB93" s="17" t="str">
        <f t="shared" si="74"/>
        <v>Forecast Time: 49  Index A forecast =   10009.309</v>
      </c>
      <c r="AC93" s="17" t="str">
        <f t="shared" si="75"/>
        <v>Forecast Time: 49  Index B forecast =   13245.585</v>
      </c>
      <c r="AD93" s="17" t="str">
        <f t="shared" si="76"/>
        <v>Forecast Time: 49  Index B forecast =   10568.458</v>
      </c>
      <c r="AE93" s="17" t="str">
        <f t="shared" si="77"/>
        <v>Forecast Time: 49  Index B forecast =   10639.142</v>
      </c>
      <c r="AF93" s="17" t="str">
        <f t="shared" si="78"/>
        <v>Forecast Time: 49  Index B forecast =   11810.343</v>
      </c>
      <c r="AG93" s="17" t="str">
        <f t="shared" si="79"/>
        <v>Forecast Time: 49  Index B forecast =   9966.272</v>
      </c>
      <c r="AH93" s="17" t="str">
        <f t="shared" si="80"/>
        <v>Forecast Time: 49  Index B forecast =   10246.632</v>
      </c>
      <c r="AI93" s="17" t="str">
        <f t="shared" si="81"/>
        <v>Forecast Time: 49  Index B forecast =   11308.159</v>
      </c>
      <c r="AJ93" s="17" t="str">
        <f t="shared" si="82"/>
        <v>Forecast Time: 49  Index B forecast =   13361.289</v>
      </c>
      <c r="AK93" s="17" t="str">
        <f t="shared" si="83"/>
        <v>Forecast Time: 49  Index B forecast =   12908.734</v>
      </c>
      <c r="AL93" s="17" t="str">
        <f t="shared" si="84"/>
        <v>Forecast Time: 49  Index B forecast =   11213.711</v>
      </c>
      <c r="AS93" t="str">
        <f t="shared" si="87"/>
        <v>Forecast Time: 49  Index A forecast =   9256.364</v>
      </c>
      <c r="AT93" t="s">
        <v>123</v>
      </c>
      <c r="AU93" t="str">
        <f t="shared" si="88"/>
        <v>49</v>
      </c>
      <c r="AV93" t="s">
        <v>125</v>
      </c>
      <c r="AW93">
        <v>2</v>
      </c>
      <c r="AX93">
        <f t="shared" si="37"/>
        <v>4000</v>
      </c>
      <c r="AZ93">
        <f t="shared" si="89"/>
        <v>9604</v>
      </c>
      <c r="BA93" t="str">
        <f ca="1" t="shared" si="90"/>
        <v>9256.364</v>
      </c>
      <c r="BB93" t="str">
        <f ca="1" t="shared" si="90"/>
        <v>9151.010</v>
      </c>
      <c r="BC93" t="str">
        <f ca="1" t="shared" si="90"/>
        <v>10724.380</v>
      </c>
      <c r="BD93" t="str">
        <f ca="1" t="shared" si="90"/>
        <v>7625.416</v>
      </c>
      <c r="BE93" t="str">
        <f ca="1" t="shared" si="90"/>
        <v>10684.746</v>
      </c>
      <c r="BF93" t="str">
        <f ca="1" t="shared" si="90"/>
        <v>8447.491</v>
      </c>
      <c r="BG93" t="str">
        <f ca="1" t="shared" si="90"/>
        <v>7879.839</v>
      </c>
      <c r="BH93" t="str">
        <f ca="1" t="shared" si="90"/>
        <v>11379.317</v>
      </c>
      <c r="BI93" t="str">
        <f ca="1" t="shared" si="90"/>
        <v>9423.294</v>
      </c>
      <c r="BJ93" t="str">
        <f ca="1" t="shared" si="90"/>
        <v>10009.309</v>
      </c>
      <c r="BK93" t="s">
        <v>126</v>
      </c>
      <c r="BL93">
        <f t="shared" si="91"/>
        <v>11480</v>
      </c>
      <c r="BM93" t="str">
        <f ca="1" t="shared" si="86"/>
        <v>13245.585</v>
      </c>
      <c r="BN93" t="str">
        <f ca="1" t="shared" si="86"/>
        <v>10568.458</v>
      </c>
      <c r="BO93" t="str">
        <f ca="1" t="shared" si="86"/>
        <v>10639.142</v>
      </c>
      <c r="BP93" t="str">
        <f ca="1" t="shared" si="86"/>
        <v>11810.343</v>
      </c>
      <c r="BQ93" t="str">
        <f ca="1" t="shared" si="86"/>
        <v>9966.272</v>
      </c>
      <c r="BR93" t="str">
        <f ca="1" t="shared" si="86"/>
        <v>10246.632</v>
      </c>
      <c r="BS93" t="str">
        <f ca="1" t="shared" si="86"/>
        <v>11308.159</v>
      </c>
      <c r="BT93" t="str">
        <f ca="1" t="shared" si="86"/>
        <v>13361.289</v>
      </c>
      <c r="BU93" t="str">
        <f ca="1" t="shared" si="86"/>
        <v>12908.734</v>
      </c>
      <c r="BV93" t="str">
        <f ca="1" t="shared" si="86"/>
        <v>11213.711</v>
      </c>
    </row>
    <row r="94" spans="17:74" ht="11.25">
      <c r="Q94" s="17"/>
      <c r="R94" s="12">
        <f aca="true" ca="1" t="shared" si="92" ref="R94:R100">+AW93*($B$4/11)+RAND()*$B$4/11</f>
        <v>56.52533662864264</v>
      </c>
      <c r="S94" s="17" t="str">
        <f t="shared" si="65"/>
        <v>Forecast Time: 57  Index A forecast =   10174.434</v>
      </c>
      <c r="T94" s="17" t="str">
        <f t="shared" si="66"/>
        <v>Forecast Time: 57  Index A forecast =   8335.629</v>
      </c>
      <c r="U94" s="17" t="str">
        <f t="shared" si="67"/>
        <v>Forecast Time: 57  Index A forecast =   10330.646</v>
      </c>
      <c r="V94" s="17" t="str">
        <f t="shared" si="68"/>
        <v>Forecast Time: 57  Index A forecast =   9111.108</v>
      </c>
      <c r="W94" s="17" t="str">
        <f t="shared" si="69"/>
        <v>Forecast Time: 57  Index A forecast =   8137.456</v>
      </c>
      <c r="X94" s="17" t="str">
        <f t="shared" si="70"/>
        <v>Forecast Time: 57  Index A forecast =   8285.384</v>
      </c>
      <c r="Y94" s="17" t="str">
        <f t="shared" si="71"/>
        <v>Forecast Time: 57  Index A forecast =   10636.312</v>
      </c>
      <c r="Z94" s="17" t="str">
        <f t="shared" si="72"/>
        <v>Forecast Time: 57  Index A forecast =   11313.229</v>
      </c>
      <c r="AA94" s="17" t="str">
        <f t="shared" si="73"/>
        <v>Forecast Time: 57  Index A forecast =   9296.825</v>
      </c>
      <c r="AB94" s="17" t="str">
        <f t="shared" si="74"/>
        <v>Forecast Time: 57  Index A forecast =   11011.131</v>
      </c>
      <c r="AC94" s="17" t="str">
        <f t="shared" si="75"/>
        <v>Forecast Time: 57  Index B forecast =   12039.217</v>
      </c>
      <c r="AD94" s="17" t="str">
        <f t="shared" si="76"/>
        <v>Forecast Time: 57  Index B forecast =   11432.727</v>
      </c>
      <c r="AE94" s="17" t="str">
        <f t="shared" si="77"/>
        <v>Forecast Time: 57  Index B forecast =   11596.804</v>
      </c>
      <c r="AF94" s="17" t="str">
        <f t="shared" si="78"/>
        <v>Forecast Time: 57  Index B forecast =   9912.121</v>
      </c>
      <c r="AG94" s="17" t="str">
        <f t="shared" si="79"/>
        <v>Forecast Time: 57  Index B forecast =   10147.129</v>
      </c>
      <c r="AH94" s="17" t="str">
        <f t="shared" si="80"/>
        <v>Forecast Time: 57  Index B forecast =   12327.171</v>
      </c>
      <c r="AI94" s="17" t="str">
        <f t="shared" si="81"/>
        <v>Forecast Time: 57  Index B forecast =   11300.774</v>
      </c>
      <c r="AJ94" s="17" t="str">
        <f t="shared" si="82"/>
        <v>Forecast Time: 57  Index B forecast =   13216.602</v>
      </c>
      <c r="AK94" s="17" t="str">
        <f t="shared" si="83"/>
        <v>Forecast Time: 57  Index B forecast =   10355.472</v>
      </c>
      <c r="AL94" s="17" t="str">
        <f t="shared" si="84"/>
        <v>Forecast Time: 57  Index B forecast =   11431.014</v>
      </c>
      <c r="AS94" t="str">
        <f t="shared" si="87"/>
        <v>Forecast Time: 57  Index A forecast =   10174.434</v>
      </c>
      <c r="AT94" t="s">
        <v>123</v>
      </c>
      <c r="AU94" t="str">
        <f t="shared" si="88"/>
        <v>57</v>
      </c>
      <c r="AV94" t="s">
        <v>125</v>
      </c>
      <c r="AW94">
        <v>3</v>
      </c>
      <c r="AX94">
        <f t="shared" si="37"/>
        <v>3500</v>
      </c>
      <c r="AZ94">
        <f t="shared" si="89"/>
        <v>9604</v>
      </c>
      <c r="BA94" t="str">
        <f ca="1" t="shared" si="90"/>
        <v>10174.434</v>
      </c>
      <c r="BB94" t="str">
        <f ca="1" t="shared" si="90"/>
        <v>8335.629</v>
      </c>
      <c r="BC94" t="str">
        <f ca="1" t="shared" si="90"/>
        <v>10330.646</v>
      </c>
      <c r="BD94" t="str">
        <f ca="1" t="shared" si="90"/>
        <v>9111.108</v>
      </c>
      <c r="BE94" t="str">
        <f ca="1" t="shared" si="90"/>
        <v>8137.456</v>
      </c>
      <c r="BF94" t="str">
        <f ca="1" t="shared" si="90"/>
        <v>8285.384</v>
      </c>
      <c r="BG94" t="str">
        <f ca="1" t="shared" si="90"/>
        <v>10636.312</v>
      </c>
      <c r="BH94" t="str">
        <f ca="1" t="shared" si="90"/>
        <v>11313.229</v>
      </c>
      <c r="BI94" t="str">
        <f ca="1" t="shared" si="90"/>
        <v>9296.825</v>
      </c>
      <c r="BJ94" t="str">
        <f ca="1" t="shared" si="90"/>
        <v>11011.131</v>
      </c>
      <c r="BK94" t="s">
        <v>126</v>
      </c>
      <c r="BL94">
        <f t="shared" si="91"/>
        <v>11480</v>
      </c>
      <c r="BM94" t="str">
        <f ca="1" t="shared" si="86"/>
        <v>12039.217</v>
      </c>
      <c r="BN94" t="str">
        <f ca="1" t="shared" si="86"/>
        <v>11432.727</v>
      </c>
      <c r="BO94" t="str">
        <f ca="1" t="shared" si="86"/>
        <v>11596.804</v>
      </c>
      <c r="BP94" t="str">
        <f ca="1" t="shared" si="86"/>
        <v>9912.121</v>
      </c>
      <c r="BQ94" t="str">
        <f ca="1" t="shared" si="86"/>
        <v>10147.129</v>
      </c>
      <c r="BR94" t="str">
        <f ca="1" t="shared" si="86"/>
        <v>12327.171</v>
      </c>
      <c r="BS94" t="str">
        <f ca="1" t="shared" si="86"/>
        <v>11300.774</v>
      </c>
      <c r="BT94" t="str">
        <f ca="1" t="shared" si="86"/>
        <v>13216.602</v>
      </c>
      <c r="BU94" t="str">
        <f ca="1" t="shared" si="86"/>
        <v>10355.472</v>
      </c>
      <c r="BV94" t="str">
        <f ca="1" t="shared" si="86"/>
        <v>11431.014</v>
      </c>
    </row>
    <row r="95" spans="17:74" ht="11.25">
      <c r="Q95" s="17"/>
      <c r="R95" s="12">
        <f ca="1" t="shared" si="92"/>
        <v>107.46401881918794</v>
      </c>
      <c r="S95" s="17" t="str">
        <f t="shared" si="65"/>
        <v>Forecast Time: 107  Index A forecast =   10093.314</v>
      </c>
      <c r="T95" s="17" t="str">
        <f t="shared" si="66"/>
        <v>Forecast Time: 107  Index A forecast =   11017.176</v>
      </c>
      <c r="U95" s="17" t="str">
        <f t="shared" si="67"/>
        <v>Forecast Time: 107  Index A forecast =   10952.524</v>
      </c>
      <c r="V95" s="17" t="str">
        <f t="shared" si="68"/>
        <v>Forecast Time: 107  Index A forecast =   10151.329</v>
      </c>
      <c r="W95" s="17" t="str">
        <f t="shared" si="69"/>
        <v>Forecast Time: 107  Index A forecast =   9806.600</v>
      </c>
      <c r="X95" s="17" t="str">
        <f t="shared" si="70"/>
        <v>Forecast Time: 107  Index A forecast =   9194.783</v>
      </c>
      <c r="Y95" s="17" t="str">
        <f t="shared" si="71"/>
        <v>Forecast Time: 107  Index A forecast =   9273.811</v>
      </c>
      <c r="Z95" s="17" t="str">
        <f t="shared" si="72"/>
        <v>Forecast Time: 107  Index A forecast =   10351.896</v>
      </c>
      <c r="AA95" s="17" t="str">
        <f t="shared" si="73"/>
        <v>Forecast Time: 107  Index A forecast =   9311.321</v>
      </c>
      <c r="AB95" s="17" t="str">
        <f t="shared" si="74"/>
        <v>Forecast Time: 107  Index A forecast =   8541.540</v>
      </c>
      <c r="AC95" s="17" t="str">
        <f t="shared" si="75"/>
        <v>Forecast Time: 107  Index B forecast =   10601.643</v>
      </c>
      <c r="AD95" s="17" t="str">
        <f t="shared" si="76"/>
        <v>Forecast Time: 107  Index B forecast =   12663.479</v>
      </c>
      <c r="AE95" s="17" t="str">
        <f t="shared" si="77"/>
        <v>Forecast Time: 107  Index B forecast =   11270.008</v>
      </c>
      <c r="AF95" s="17" t="str">
        <f t="shared" si="78"/>
        <v>Forecast Time: 107  Index B forecast =   11576.472</v>
      </c>
      <c r="AG95" s="17" t="str">
        <f t="shared" si="79"/>
        <v>Forecast Time: 107  Index B forecast =   12200.011</v>
      </c>
      <c r="AH95" s="17" t="str">
        <f t="shared" si="80"/>
        <v>Forecast Time: 107  Index B forecast =   12435.206</v>
      </c>
      <c r="AI95" s="17" t="str">
        <f t="shared" si="81"/>
        <v>Forecast Time: 107  Index B forecast =   12566.752</v>
      </c>
      <c r="AJ95" s="17" t="str">
        <f t="shared" si="82"/>
        <v>Forecast Time: 107  Index B forecast =   10723.910</v>
      </c>
      <c r="AK95" s="17" t="str">
        <f t="shared" si="83"/>
        <v>Forecast Time: 107  Index B forecast =   10520.108</v>
      </c>
      <c r="AL95" s="17" t="str">
        <f t="shared" si="84"/>
        <v>Forecast Time: 107  Index B forecast =   10311.666</v>
      </c>
      <c r="AS95" t="str">
        <f t="shared" si="87"/>
        <v>Forecast Time: 107  Index A forecast =   10093.314</v>
      </c>
      <c r="AT95" t="s">
        <v>123</v>
      </c>
      <c r="AU95" t="str">
        <f t="shared" si="88"/>
        <v>107</v>
      </c>
      <c r="AV95" t="s">
        <v>125</v>
      </c>
      <c r="AW95">
        <v>4</v>
      </c>
      <c r="AX95">
        <f t="shared" si="37"/>
        <v>3000</v>
      </c>
      <c r="AZ95">
        <f t="shared" si="89"/>
        <v>9604</v>
      </c>
      <c r="BA95" t="str">
        <f ca="1" t="shared" si="90"/>
        <v>10093.314</v>
      </c>
      <c r="BB95" t="str">
        <f ca="1" t="shared" si="90"/>
        <v>11017.176</v>
      </c>
      <c r="BC95" t="str">
        <f ca="1" t="shared" si="90"/>
        <v>10952.524</v>
      </c>
      <c r="BD95" t="str">
        <f ca="1" t="shared" si="90"/>
        <v>10151.329</v>
      </c>
      <c r="BE95" t="str">
        <f ca="1" t="shared" si="90"/>
        <v>9806.600</v>
      </c>
      <c r="BF95" t="str">
        <f ca="1" t="shared" si="90"/>
        <v>9194.783</v>
      </c>
      <c r="BG95" t="str">
        <f ca="1" t="shared" si="90"/>
        <v>9273.811</v>
      </c>
      <c r="BH95" t="str">
        <f ca="1" t="shared" si="90"/>
        <v>10351.896</v>
      </c>
      <c r="BI95" t="str">
        <f ca="1" t="shared" si="90"/>
        <v>9311.321</v>
      </c>
      <c r="BJ95" t="str">
        <f ca="1" t="shared" si="90"/>
        <v>8541.540</v>
      </c>
      <c r="BK95" t="s">
        <v>126</v>
      </c>
      <c r="BL95">
        <f t="shared" si="91"/>
        <v>11480</v>
      </c>
      <c r="BM95" t="str">
        <f ca="1" t="shared" si="86"/>
        <v>10601.643</v>
      </c>
      <c r="BN95" t="str">
        <f ca="1" t="shared" si="86"/>
        <v>12663.479</v>
      </c>
      <c r="BO95" t="str">
        <f ca="1" t="shared" si="86"/>
        <v>11270.008</v>
      </c>
      <c r="BP95" t="str">
        <f ca="1" t="shared" si="86"/>
        <v>11576.472</v>
      </c>
      <c r="BQ95" t="str">
        <f ca="1" t="shared" si="86"/>
        <v>12200.011</v>
      </c>
      <c r="BR95" t="str">
        <f ca="1" t="shared" si="86"/>
        <v>12435.206</v>
      </c>
      <c r="BS95" t="str">
        <f ca="1" t="shared" si="86"/>
        <v>12566.752</v>
      </c>
      <c r="BT95" t="str">
        <f ca="1" t="shared" si="86"/>
        <v>10723.910</v>
      </c>
      <c r="BU95" t="str">
        <f ca="1" t="shared" si="86"/>
        <v>10520.108</v>
      </c>
      <c r="BV95" t="str">
        <f ca="1" t="shared" si="86"/>
        <v>10311.666</v>
      </c>
    </row>
    <row r="96" spans="17:74" ht="11.25">
      <c r="Q96" s="17"/>
      <c r="R96" s="12">
        <f ca="1" t="shared" si="92"/>
        <v>112.8099700790502</v>
      </c>
      <c r="S96" s="17" t="str">
        <f t="shared" si="65"/>
        <v>Forecast Time: 113  Index A forecast =   8784.293</v>
      </c>
      <c r="T96" s="17" t="str">
        <f t="shared" si="66"/>
        <v>Forecast Time: 113  Index A forecast =   9379.246</v>
      </c>
      <c r="U96" s="17" t="str">
        <f t="shared" si="67"/>
        <v>Forecast Time: 113  Index A forecast =   10343.445</v>
      </c>
      <c r="V96" s="17" t="str">
        <f t="shared" si="68"/>
        <v>Forecast Time: 113  Index A forecast =   9000.237</v>
      </c>
      <c r="W96" s="17" t="str">
        <f t="shared" si="69"/>
        <v>Forecast Time: 113  Index A forecast =   8975.213</v>
      </c>
      <c r="X96" s="17" t="str">
        <f t="shared" si="70"/>
        <v>Forecast Time: 113  Index A forecast =   9124.392</v>
      </c>
      <c r="Y96" s="17" t="str">
        <f t="shared" si="71"/>
        <v>Forecast Time: 113  Index A forecast =   10487.345</v>
      </c>
      <c r="Z96" s="17" t="str">
        <f t="shared" si="72"/>
        <v>Forecast Time: 113  Index A forecast =   8808.927</v>
      </c>
      <c r="AA96" s="17" t="str">
        <f t="shared" si="73"/>
        <v>Forecast Time: 113  Index A forecast =   9501.492</v>
      </c>
      <c r="AB96" s="17" t="str">
        <f t="shared" si="74"/>
        <v>Forecast Time: 113  Index A forecast =   8777.204</v>
      </c>
      <c r="AC96" s="17" t="str">
        <f t="shared" si="75"/>
        <v>Forecast Time: 113  Index B forecast =   11762.448</v>
      </c>
      <c r="AD96" s="17" t="str">
        <f t="shared" si="76"/>
        <v>Forecast Time: 113  Index B forecast =   12711.827</v>
      </c>
      <c r="AE96" s="17" t="str">
        <f t="shared" si="77"/>
        <v>Forecast Time: 113  Index B forecast =   10523.366</v>
      </c>
      <c r="AF96" s="17" t="str">
        <f t="shared" si="78"/>
        <v>Forecast Time: 113  Index B forecast =   10598.496</v>
      </c>
      <c r="AG96" s="17" t="str">
        <f t="shared" si="79"/>
        <v>Forecast Time: 113  Index B forecast =   11707.449</v>
      </c>
      <c r="AH96" s="17" t="str">
        <f t="shared" si="80"/>
        <v>Forecast Time: 113  Index B forecast =   11177.194</v>
      </c>
      <c r="AI96" s="17" t="str">
        <f t="shared" si="81"/>
        <v>Forecast Time: 113  Index B forecast =   12542.822</v>
      </c>
      <c r="AJ96" s="17" t="str">
        <f t="shared" si="82"/>
        <v>Forecast Time: 113  Index B forecast =   11840.321</v>
      </c>
      <c r="AK96" s="17" t="str">
        <f t="shared" si="83"/>
        <v>Forecast Time: 113  Index B forecast =   11708.904</v>
      </c>
      <c r="AL96" s="17" t="str">
        <f t="shared" si="84"/>
        <v>Forecast Time: 113  Index B forecast =   10348.465</v>
      </c>
      <c r="AS96" t="str">
        <f t="shared" si="87"/>
        <v>Forecast Time: 113  Index A forecast =   8784.293</v>
      </c>
      <c r="AT96" t="s">
        <v>123</v>
      </c>
      <c r="AU96" t="str">
        <f t="shared" si="88"/>
        <v>113</v>
      </c>
      <c r="AV96" t="s">
        <v>125</v>
      </c>
      <c r="AW96">
        <v>5</v>
      </c>
      <c r="AX96">
        <f>+AX86</f>
        <v>2500</v>
      </c>
      <c r="AZ96">
        <f t="shared" si="89"/>
        <v>9604</v>
      </c>
      <c r="BA96" t="str">
        <f ca="1" t="shared" si="90"/>
        <v>8784.293</v>
      </c>
      <c r="BB96" t="str">
        <f ca="1" t="shared" si="90"/>
        <v>9379.246</v>
      </c>
      <c r="BC96" t="str">
        <f ca="1" t="shared" si="90"/>
        <v>10343.445</v>
      </c>
      <c r="BD96" t="str">
        <f ca="1" t="shared" si="90"/>
        <v>9000.237</v>
      </c>
      <c r="BE96" t="str">
        <f ca="1" t="shared" si="90"/>
        <v>8975.213</v>
      </c>
      <c r="BF96" t="str">
        <f ca="1" t="shared" si="90"/>
        <v>9124.392</v>
      </c>
      <c r="BG96" t="str">
        <f ca="1" t="shared" si="90"/>
        <v>10487.345</v>
      </c>
      <c r="BH96" t="str">
        <f ca="1" t="shared" si="90"/>
        <v>8808.927</v>
      </c>
      <c r="BI96" t="str">
        <f ca="1" t="shared" si="90"/>
        <v>9501.492</v>
      </c>
      <c r="BJ96" t="str">
        <f ca="1" t="shared" si="90"/>
        <v>8777.204</v>
      </c>
      <c r="BK96" t="s">
        <v>126</v>
      </c>
      <c r="BL96">
        <f t="shared" si="91"/>
        <v>11480</v>
      </c>
      <c r="BM96" t="str">
        <f ca="1" t="shared" si="86"/>
        <v>11762.448</v>
      </c>
      <c r="BN96" t="str">
        <f ca="1" t="shared" si="86"/>
        <v>12711.827</v>
      </c>
      <c r="BO96" t="str">
        <f ca="1" t="shared" si="86"/>
        <v>10523.366</v>
      </c>
      <c r="BP96" t="str">
        <f ca="1" t="shared" si="86"/>
        <v>10598.496</v>
      </c>
      <c r="BQ96" t="str">
        <f ca="1" t="shared" si="86"/>
        <v>11707.449</v>
      </c>
      <c r="BR96" t="str">
        <f ca="1" t="shared" si="86"/>
        <v>11177.194</v>
      </c>
      <c r="BS96" t="str">
        <f ca="1" t="shared" si="86"/>
        <v>12542.822</v>
      </c>
      <c r="BT96" t="str">
        <f ca="1" t="shared" si="86"/>
        <v>11840.321</v>
      </c>
      <c r="BU96" t="str">
        <f ca="1" t="shared" si="86"/>
        <v>11708.904</v>
      </c>
      <c r="BV96" t="str">
        <f ca="1" t="shared" si="86"/>
        <v>10348.465</v>
      </c>
    </row>
    <row r="97" spans="17:74" ht="11.25">
      <c r="Q97" s="17"/>
      <c r="R97" s="12">
        <f ca="1" t="shared" si="92"/>
        <v>151.26348982847605</v>
      </c>
      <c r="S97" s="17" t="str">
        <f t="shared" si="65"/>
        <v>Forecast Time: 151  Index A forecast =   9552.040</v>
      </c>
      <c r="T97" s="17" t="str">
        <f t="shared" si="66"/>
        <v>Forecast Time: 151  Index A forecast =   9461.878</v>
      </c>
      <c r="U97" s="17" t="str">
        <f t="shared" si="67"/>
        <v>Forecast Time: 151  Index A forecast =   8740.966</v>
      </c>
      <c r="V97" s="17" t="str">
        <f t="shared" si="68"/>
        <v>Forecast Time: 151  Index A forecast =   9431.793</v>
      </c>
      <c r="W97" s="17" t="str">
        <f t="shared" si="69"/>
        <v>Forecast Time: 151  Index A forecast =   9247.255</v>
      </c>
      <c r="X97" s="17" t="str">
        <f t="shared" si="70"/>
        <v>Forecast Time: 151  Index A forecast =   8692.227</v>
      </c>
      <c r="Y97" s="17" t="str">
        <f t="shared" si="71"/>
        <v>Forecast Time: 151  Index A forecast =   9012.340</v>
      </c>
      <c r="Z97" s="17" t="str">
        <f t="shared" si="72"/>
        <v>Forecast Time: 151  Index A forecast =   8669.558</v>
      </c>
      <c r="AA97" s="17" t="str">
        <f t="shared" si="73"/>
        <v>Forecast Time: 151  Index A forecast =   8669.167</v>
      </c>
      <c r="AB97" s="17" t="str">
        <f t="shared" si="74"/>
        <v>Forecast Time: 151  Index A forecast =   9801.694</v>
      </c>
      <c r="AC97" s="17" t="str">
        <f t="shared" si="75"/>
        <v>Forecast Time: 151  Index B forecast =   12442.624</v>
      </c>
      <c r="AD97" s="17" t="str">
        <f t="shared" si="76"/>
        <v>Forecast Time: 151  Index B forecast =   12262.480</v>
      </c>
      <c r="AE97" s="17" t="str">
        <f t="shared" si="77"/>
        <v>Forecast Time: 151  Index B forecast =   11566.854</v>
      </c>
      <c r="AF97" s="17" t="str">
        <f t="shared" si="78"/>
        <v>Forecast Time: 151  Index B forecast =   11966.753</v>
      </c>
      <c r="AG97" s="17" t="str">
        <f t="shared" si="79"/>
        <v>Forecast Time: 151  Index B forecast =   12326.011</v>
      </c>
      <c r="AH97" s="17" t="str">
        <f t="shared" si="80"/>
        <v>Forecast Time: 151  Index B forecast =   10608.753</v>
      </c>
      <c r="AI97" s="17" t="str">
        <f t="shared" si="81"/>
        <v>Forecast Time: 151  Index B forecast =   10733.382</v>
      </c>
      <c r="AJ97" s="17" t="str">
        <f t="shared" si="82"/>
        <v>Forecast Time: 151  Index B forecast =   10558.127</v>
      </c>
      <c r="AK97" s="17" t="str">
        <f t="shared" si="83"/>
        <v>Forecast Time: 151  Index B forecast =   10964.624</v>
      </c>
      <c r="AL97" s="17" t="str">
        <f t="shared" si="84"/>
        <v>Forecast Time: 151  Index B forecast =   11106.591</v>
      </c>
      <c r="AS97" t="str">
        <f t="shared" si="87"/>
        <v>Forecast Time: 151  Index A forecast =   9552.040</v>
      </c>
      <c r="AT97" t="s">
        <v>123</v>
      </c>
      <c r="AU97" t="str">
        <f t="shared" si="88"/>
        <v>151</v>
      </c>
      <c r="AV97" t="s">
        <v>125</v>
      </c>
      <c r="AW97">
        <v>6</v>
      </c>
      <c r="AX97">
        <f>+AX87</f>
        <v>2000</v>
      </c>
      <c r="AZ97">
        <f t="shared" si="89"/>
        <v>9604</v>
      </c>
      <c r="BA97" t="str">
        <f ca="1" t="shared" si="90"/>
        <v>9552.040</v>
      </c>
      <c r="BB97" t="str">
        <f ca="1" t="shared" si="90"/>
        <v>9461.878</v>
      </c>
      <c r="BC97" t="str">
        <f ca="1" t="shared" si="90"/>
        <v>8740.966</v>
      </c>
      <c r="BD97" t="str">
        <f ca="1" t="shared" si="90"/>
        <v>9431.793</v>
      </c>
      <c r="BE97" t="str">
        <f ca="1" t="shared" si="90"/>
        <v>9247.255</v>
      </c>
      <c r="BF97" t="str">
        <f ca="1" t="shared" si="90"/>
        <v>8692.227</v>
      </c>
      <c r="BG97" t="str">
        <f ca="1" t="shared" si="90"/>
        <v>9012.340</v>
      </c>
      <c r="BH97" t="str">
        <f ca="1" t="shared" si="90"/>
        <v>8669.558</v>
      </c>
      <c r="BI97" t="str">
        <f ca="1" t="shared" si="90"/>
        <v>8669.167</v>
      </c>
      <c r="BJ97" t="str">
        <f ca="1" t="shared" si="90"/>
        <v>9801.694</v>
      </c>
      <c r="BK97" t="s">
        <v>126</v>
      </c>
      <c r="BL97">
        <f t="shared" si="91"/>
        <v>11480</v>
      </c>
      <c r="BM97" t="str">
        <f ca="1" t="shared" si="86"/>
        <v>12442.624</v>
      </c>
      <c r="BN97" t="str">
        <f ca="1" t="shared" si="86"/>
        <v>12262.480</v>
      </c>
      <c r="BO97" t="str">
        <f ca="1" t="shared" si="86"/>
        <v>11566.854</v>
      </c>
      <c r="BP97" t="str">
        <f ca="1" t="shared" si="86"/>
        <v>11966.753</v>
      </c>
      <c r="BQ97" t="str">
        <f ca="1" t="shared" si="86"/>
        <v>12326.011</v>
      </c>
      <c r="BR97" t="str">
        <f ca="1" t="shared" si="86"/>
        <v>10608.753</v>
      </c>
      <c r="BS97" t="str">
        <f ca="1" t="shared" si="86"/>
        <v>10733.382</v>
      </c>
      <c r="BT97" t="str">
        <f ca="1" t="shared" si="86"/>
        <v>10558.127</v>
      </c>
      <c r="BU97" t="str">
        <f ca="1" t="shared" si="86"/>
        <v>10964.624</v>
      </c>
      <c r="BV97" t="str">
        <f ca="1" t="shared" si="86"/>
        <v>11106.591</v>
      </c>
    </row>
    <row r="98" spans="17:74" ht="11.25">
      <c r="Q98" s="17"/>
      <c r="R98" s="12">
        <f ca="1" t="shared" si="92"/>
        <v>172.76009978033713</v>
      </c>
      <c r="S98" s="17" t="str">
        <f t="shared" si="65"/>
        <v>Forecast Time: 173  Index A forecast =   9997.473</v>
      </c>
      <c r="T98" s="17" t="str">
        <f t="shared" si="66"/>
        <v>Forecast Time: 173  Index A forecast =   9121.138</v>
      </c>
      <c r="U98" s="17" t="str">
        <f t="shared" si="67"/>
        <v>Forecast Time: 173  Index A forecast =   9604.440</v>
      </c>
      <c r="V98" s="17" t="str">
        <f t="shared" si="68"/>
        <v>Forecast Time: 173  Index A forecast =   9172.478</v>
      </c>
      <c r="W98" s="17" t="str">
        <f t="shared" si="69"/>
        <v>Forecast Time: 173  Index A forecast =   10168.408</v>
      </c>
      <c r="X98" s="17" t="str">
        <f t="shared" si="70"/>
        <v>Forecast Time: 173  Index A forecast =   10311.782</v>
      </c>
      <c r="Y98" s="17" t="str">
        <f t="shared" si="71"/>
        <v>Forecast Time: 173  Index A forecast =   10279.421</v>
      </c>
      <c r="Z98" s="17" t="str">
        <f t="shared" si="72"/>
        <v>Forecast Time: 173  Index A forecast =   10161.778</v>
      </c>
      <c r="AA98" s="17" t="str">
        <f t="shared" si="73"/>
        <v>Forecast Time: 173  Index A forecast =   9814.348</v>
      </c>
      <c r="AB98" s="17" t="str">
        <f t="shared" si="74"/>
        <v>Forecast Time: 173  Index A forecast =   9679.643</v>
      </c>
      <c r="AC98" s="17" t="str">
        <f t="shared" si="75"/>
        <v>Forecast Time: 173  Index B forecast =   11344.620</v>
      </c>
      <c r="AD98" s="17" t="str">
        <f t="shared" si="76"/>
        <v>Forecast Time: 173  Index B forecast =   10887.248</v>
      </c>
      <c r="AE98" s="17" t="str">
        <f t="shared" si="77"/>
        <v>Forecast Time: 173  Index B forecast =   10979.625</v>
      </c>
      <c r="AF98" s="17" t="str">
        <f t="shared" si="78"/>
        <v>Forecast Time: 173  Index B forecast =   12197.224</v>
      </c>
      <c r="AG98" s="17" t="str">
        <f t="shared" si="79"/>
        <v>Forecast Time: 173  Index B forecast =   11384.877</v>
      </c>
      <c r="AH98" s="17" t="str">
        <f t="shared" si="80"/>
        <v>Forecast Time: 173  Index B forecast =   10941.756</v>
      </c>
      <c r="AI98" s="17" t="str">
        <f t="shared" si="81"/>
        <v>Forecast Time: 173  Index B forecast =   10936.615</v>
      </c>
      <c r="AJ98" s="17" t="str">
        <f t="shared" si="82"/>
        <v>Forecast Time: 173  Index B forecast =   11095.768</v>
      </c>
      <c r="AK98" s="17" t="str">
        <f t="shared" si="83"/>
        <v>Forecast Time: 173  Index B forecast =   12044.075</v>
      </c>
      <c r="AL98" s="17" t="str">
        <f t="shared" si="84"/>
        <v>Forecast Time: 173  Index B forecast =   11603.663</v>
      </c>
      <c r="AS98" t="str">
        <f t="shared" si="87"/>
        <v>Forecast Time: 173  Index A forecast =   9997.473</v>
      </c>
      <c r="AT98" t="s">
        <v>123</v>
      </c>
      <c r="AU98" t="str">
        <f t="shared" si="88"/>
        <v>173</v>
      </c>
      <c r="AV98" t="s">
        <v>125</v>
      </c>
      <c r="AW98">
        <v>7</v>
      </c>
      <c r="AX98">
        <f>+AX88</f>
        <v>1500</v>
      </c>
      <c r="AZ98">
        <f t="shared" si="89"/>
        <v>9604</v>
      </c>
      <c r="BA98" t="str">
        <f ca="1" t="shared" si="90"/>
        <v>9997.473</v>
      </c>
      <c r="BB98" t="str">
        <f ca="1" t="shared" si="90"/>
        <v>9121.138</v>
      </c>
      <c r="BC98" t="str">
        <f ca="1" t="shared" si="90"/>
        <v>9604.440</v>
      </c>
      <c r="BD98" t="str">
        <f ca="1" t="shared" si="90"/>
        <v>9172.478</v>
      </c>
      <c r="BE98" t="str">
        <f ca="1" t="shared" si="90"/>
        <v>10168.408</v>
      </c>
      <c r="BF98" t="str">
        <f ca="1" t="shared" si="90"/>
        <v>10311.782</v>
      </c>
      <c r="BG98" t="str">
        <f ca="1" t="shared" si="90"/>
        <v>10279.421</v>
      </c>
      <c r="BH98" t="str">
        <f ca="1" t="shared" si="90"/>
        <v>10161.778</v>
      </c>
      <c r="BI98" t="str">
        <f ca="1" t="shared" si="90"/>
        <v>9814.348</v>
      </c>
      <c r="BJ98" t="str">
        <f ca="1" t="shared" si="90"/>
        <v>9679.643</v>
      </c>
      <c r="BK98" t="s">
        <v>126</v>
      </c>
      <c r="BL98">
        <f t="shared" si="91"/>
        <v>11480</v>
      </c>
      <c r="BM98" t="str">
        <f ca="1" t="shared" si="86"/>
        <v>11344.620</v>
      </c>
      <c r="BN98" t="str">
        <f ca="1" t="shared" si="86"/>
        <v>10887.248</v>
      </c>
      <c r="BO98" t="str">
        <f ca="1" t="shared" si="86"/>
        <v>10979.625</v>
      </c>
      <c r="BP98" t="str">
        <f ca="1" t="shared" si="86"/>
        <v>12197.224</v>
      </c>
      <c r="BQ98" t="str">
        <f ca="1" t="shared" si="86"/>
        <v>11384.877</v>
      </c>
      <c r="BR98" t="str">
        <f ca="1" t="shared" si="86"/>
        <v>10941.756</v>
      </c>
      <c r="BS98" t="str">
        <f ca="1" t="shared" si="86"/>
        <v>10936.615</v>
      </c>
      <c r="BT98" t="str">
        <f ca="1" t="shared" si="86"/>
        <v>11095.768</v>
      </c>
      <c r="BU98" t="str">
        <f ca="1" t="shared" si="86"/>
        <v>12044.075</v>
      </c>
      <c r="BV98" t="str">
        <f ca="1" t="shared" si="86"/>
        <v>11603.663</v>
      </c>
    </row>
    <row r="99" spans="17:74" ht="11.25">
      <c r="Q99" s="17"/>
      <c r="R99" s="12">
        <f ca="1" t="shared" si="92"/>
        <v>208.89326177951648</v>
      </c>
      <c r="S99" s="17" t="str">
        <f t="shared" si="65"/>
        <v>Forecast Time: 209  Index A forecast =   9348.231</v>
      </c>
      <c r="T99" s="17" t="str">
        <f t="shared" si="66"/>
        <v>Forecast Time: 209  Index A forecast =   9820.764</v>
      </c>
      <c r="U99" s="17" t="str">
        <f t="shared" si="67"/>
        <v>Forecast Time: 209  Index A forecast =   9617.873</v>
      </c>
      <c r="V99" s="17" t="str">
        <f t="shared" si="68"/>
        <v>Forecast Time: 209  Index A forecast =   9292.993</v>
      </c>
      <c r="W99" s="17" t="str">
        <f t="shared" si="69"/>
        <v>Forecast Time: 209  Index A forecast =   9121.533</v>
      </c>
      <c r="X99" s="17" t="str">
        <f t="shared" si="70"/>
        <v>Forecast Time: 209  Index A forecast =   9184.779</v>
      </c>
      <c r="Y99" s="17" t="str">
        <f t="shared" si="71"/>
        <v>Forecast Time: 209  Index A forecast =   9438.364</v>
      </c>
      <c r="Z99" s="17" t="str">
        <f t="shared" si="72"/>
        <v>Forecast Time: 209  Index A forecast =   9509.934</v>
      </c>
      <c r="AA99" s="17" t="str">
        <f t="shared" si="73"/>
        <v>Forecast Time: 209  Index A forecast =   9475.348</v>
      </c>
      <c r="AB99" s="17" t="str">
        <f t="shared" si="74"/>
        <v>Forecast Time: 209  Index A forecast =   9176.504</v>
      </c>
      <c r="AC99" s="17" t="str">
        <f t="shared" si="75"/>
        <v>Forecast Time: 209  Index B forecast =   11166.304</v>
      </c>
      <c r="AD99" s="17" t="str">
        <f t="shared" si="76"/>
        <v>Forecast Time: 209  Index B forecast =   11376.412</v>
      </c>
      <c r="AE99" s="17" t="str">
        <f t="shared" si="77"/>
        <v>Forecast Time: 209  Index B forecast =   11859.160</v>
      </c>
      <c r="AF99" s="17" t="str">
        <f t="shared" si="78"/>
        <v>Forecast Time: 209  Index B forecast =   11171.941</v>
      </c>
      <c r="AG99" s="17" t="str">
        <f t="shared" si="79"/>
        <v>Forecast Time: 209  Index B forecast =   11089.013</v>
      </c>
      <c r="AH99" s="17" t="str">
        <f t="shared" si="80"/>
        <v>Forecast Time: 209  Index B forecast =   11450.622</v>
      </c>
      <c r="AI99" s="17" t="str">
        <f t="shared" si="81"/>
        <v>Forecast Time: 209  Index B forecast =   11825.191</v>
      </c>
      <c r="AJ99" s="17" t="str">
        <f t="shared" si="82"/>
        <v>Forecast Time: 209  Index B forecast =   11470.000</v>
      </c>
      <c r="AK99" s="17" t="str">
        <f t="shared" si="83"/>
        <v>Forecast Time: 209  Index B forecast =   11878.431</v>
      </c>
      <c r="AL99" s="17" t="str">
        <f t="shared" si="84"/>
        <v>Forecast Time: 209  Index B forecast =   11843.403</v>
      </c>
      <c r="AS99" t="str">
        <f t="shared" si="87"/>
        <v>Forecast Time: 209  Index A forecast =   9348.231</v>
      </c>
      <c r="AT99" t="s">
        <v>123</v>
      </c>
      <c r="AU99" t="str">
        <f t="shared" si="88"/>
        <v>209</v>
      </c>
      <c r="AV99" t="s">
        <v>125</v>
      </c>
      <c r="AW99">
        <v>8</v>
      </c>
      <c r="AX99">
        <f>+AX89</f>
        <v>1000</v>
      </c>
      <c r="AZ99">
        <f t="shared" si="89"/>
        <v>9604</v>
      </c>
      <c r="BA99" t="str">
        <f ca="1" t="shared" si="90"/>
        <v>9348.231</v>
      </c>
      <c r="BB99" t="str">
        <f ca="1" t="shared" si="90"/>
        <v>9820.764</v>
      </c>
      <c r="BC99" t="str">
        <f ca="1" t="shared" si="90"/>
        <v>9617.873</v>
      </c>
      <c r="BD99" t="str">
        <f ca="1" t="shared" si="90"/>
        <v>9292.993</v>
      </c>
      <c r="BE99" t="str">
        <f ca="1" t="shared" si="90"/>
        <v>9121.533</v>
      </c>
      <c r="BF99" t="str">
        <f ca="1" t="shared" si="90"/>
        <v>9184.779</v>
      </c>
      <c r="BG99" t="str">
        <f ca="1" t="shared" si="90"/>
        <v>9438.364</v>
      </c>
      <c r="BH99" t="str">
        <f ca="1" t="shared" si="90"/>
        <v>9509.934</v>
      </c>
      <c r="BI99" t="str">
        <f ca="1" t="shared" si="90"/>
        <v>9475.348</v>
      </c>
      <c r="BJ99" t="str">
        <f ca="1" t="shared" si="90"/>
        <v>9176.504</v>
      </c>
      <c r="BK99" t="s">
        <v>126</v>
      </c>
      <c r="BL99">
        <f t="shared" si="91"/>
        <v>11480</v>
      </c>
      <c r="BM99" t="str">
        <f ca="1" t="shared" si="86"/>
        <v>11166.304</v>
      </c>
      <c r="BN99" t="str">
        <f ca="1" t="shared" si="86"/>
        <v>11376.412</v>
      </c>
      <c r="BO99" t="str">
        <f ca="1" t="shared" si="86"/>
        <v>11859.160</v>
      </c>
      <c r="BP99" t="str">
        <f ca="1" t="shared" si="86"/>
        <v>11171.941</v>
      </c>
      <c r="BQ99" t="str">
        <f ca="1" t="shared" si="86"/>
        <v>11089.013</v>
      </c>
      <c r="BR99" t="str">
        <f ca="1" t="shared" si="86"/>
        <v>11450.622</v>
      </c>
      <c r="BS99" t="str">
        <f ca="1" t="shared" si="86"/>
        <v>11825.191</v>
      </c>
      <c r="BT99" t="str">
        <f ca="1" t="shared" si="86"/>
        <v>11470.000</v>
      </c>
      <c r="BU99" t="str">
        <f ca="1" t="shared" si="86"/>
        <v>11878.431</v>
      </c>
      <c r="BV99" t="str">
        <f ca="1" t="shared" si="86"/>
        <v>11843.403</v>
      </c>
    </row>
    <row r="100" spans="17:74" ht="11.25">
      <c r="Q100" s="17"/>
      <c r="R100" s="12">
        <f ca="1" t="shared" si="92"/>
        <v>229.5520109564762</v>
      </c>
      <c r="S100" s="17" t="str">
        <f t="shared" si="65"/>
        <v>Forecast Time: 230  Index A forecast =   9465.482</v>
      </c>
      <c r="T100" s="17" t="str">
        <f t="shared" si="66"/>
        <v>Forecast Time: 230  Index A forecast =   9498.743</v>
      </c>
      <c r="U100" s="17" t="str">
        <f t="shared" si="67"/>
        <v>Forecast Time: 230  Index A forecast =   9431.182</v>
      </c>
      <c r="V100" s="17" t="str">
        <f t="shared" si="68"/>
        <v>Forecast Time: 230  Index A forecast =   9371.256</v>
      </c>
      <c r="W100" s="17" t="str">
        <f t="shared" si="69"/>
        <v>Forecast Time: 230  Index A forecast =   9674.262</v>
      </c>
      <c r="X100" s="17" t="str">
        <f t="shared" si="70"/>
        <v>Forecast Time: 230  Index A forecast =   9565.915</v>
      </c>
      <c r="Y100" s="17" t="str">
        <f t="shared" si="71"/>
        <v>Forecast Time: 230  Index A forecast =   9626.372</v>
      </c>
      <c r="Z100" s="17" t="str">
        <f t="shared" si="72"/>
        <v>Forecast Time: 230  Index A forecast =   9676.436</v>
      </c>
      <c r="AA100" s="17" t="str">
        <f t="shared" si="73"/>
        <v>Forecast Time: 230  Index A forecast =   9632.115</v>
      </c>
      <c r="AB100" s="17" t="str">
        <f t="shared" si="74"/>
        <v>Forecast Time: 230  Index A forecast =   9546.662</v>
      </c>
      <c r="AC100" s="17" t="str">
        <f t="shared" si="75"/>
        <v>Forecast Time: 230  Index B forecast =   11409.795</v>
      </c>
      <c r="AD100" s="17" t="str">
        <f t="shared" si="76"/>
        <v>Forecast Time: 230  Index B forecast =   11622.698</v>
      </c>
      <c r="AE100" s="17" t="str">
        <f t="shared" si="77"/>
        <v>Forecast Time: 230  Index B forecast =   11245.323</v>
      </c>
      <c r="AF100" s="17" t="str">
        <f t="shared" si="78"/>
        <v>Forecast Time: 230  Index B forecast =   11391.877</v>
      </c>
      <c r="AG100" s="17" t="str">
        <f t="shared" si="79"/>
        <v>Forecast Time: 230  Index B forecast =   11579.362</v>
      </c>
      <c r="AH100" s="17" t="str">
        <f t="shared" si="80"/>
        <v>Forecast Time: 230  Index B forecast =   11668.323</v>
      </c>
      <c r="AI100" s="17" t="str">
        <f t="shared" si="81"/>
        <v>Forecast Time: 230  Index B forecast =   11238.528</v>
      </c>
      <c r="AJ100" s="17" t="str">
        <f t="shared" si="82"/>
        <v>Forecast Time: 230  Index B forecast =   11236.732</v>
      </c>
      <c r="AK100" s="17" t="str">
        <f t="shared" si="83"/>
        <v>Forecast Time: 230  Index B forecast =   11645.559</v>
      </c>
      <c r="AL100" s="17" t="str">
        <f t="shared" si="84"/>
        <v>Forecast Time: 230  Index B forecast =   11238.097</v>
      </c>
      <c r="AS100" t="str">
        <f t="shared" si="87"/>
        <v>Forecast Time: 230  Index A forecast =   9465.482</v>
      </c>
      <c r="AT100" t="s">
        <v>123</v>
      </c>
      <c r="AU100" t="str">
        <f t="shared" si="88"/>
        <v>230</v>
      </c>
      <c r="AV100" t="s">
        <v>125</v>
      </c>
      <c r="AW100">
        <v>9</v>
      </c>
      <c r="AX100">
        <f>+AX90</f>
        <v>500</v>
      </c>
      <c r="AZ100">
        <f t="shared" si="89"/>
        <v>9604</v>
      </c>
      <c r="BA100" t="str">
        <f ca="1" t="shared" si="90"/>
        <v>9465.482</v>
      </c>
      <c r="BB100" t="str">
        <f ca="1" t="shared" si="90"/>
        <v>9498.743</v>
      </c>
      <c r="BC100" t="str">
        <f ca="1" t="shared" si="90"/>
        <v>9431.182</v>
      </c>
      <c r="BD100" t="str">
        <f ca="1" t="shared" si="90"/>
        <v>9371.256</v>
      </c>
      <c r="BE100" t="str">
        <f ca="1" t="shared" si="90"/>
        <v>9674.262</v>
      </c>
      <c r="BF100" t="str">
        <f ca="1" t="shared" si="90"/>
        <v>9565.915</v>
      </c>
      <c r="BG100" t="str">
        <f ca="1" t="shared" si="90"/>
        <v>9626.372</v>
      </c>
      <c r="BH100" t="str">
        <f ca="1" t="shared" si="90"/>
        <v>9676.436</v>
      </c>
      <c r="BI100" t="str">
        <f ca="1" t="shared" si="90"/>
        <v>9632.115</v>
      </c>
      <c r="BJ100" t="str">
        <f ca="1" t="shared" si="90"/>
        <v>9546.662</v>
      </c>
      <c r="BK100" t="s">
        <v>126</v>
      </c>
      <c r="BL100">
        <f t="shared" si="91"/>
        <v>11480</v>
      </c>
      <c r="BM100" t="str">
        <f ca="1" t="shared" si="86"/>
        <v>11409.795</v>
      </c>
      <c r="BN100" t="str">
        <f ca="1" t="shared" si="86"/>
        <v>11622.698</v>
      </c>
      <c r="BO100" t="str">
        <f ca="1" t="shared" si="86"/>
        <v>11245.323</v>
      </c>
      <c r="BP100" t="str">
        <f ca="1" t="shared" si="86"/>
        <v>11391.877</v>
      </c>
      <c r="BQ100" t="str">
        <f ca="1" t="shared" si="86"/>
        <v>11579.362</v>
      </c>
      <c r="BR100" t="str">
        <f ca="1" t="shared" si="86"/>
        <v>11668.323</v>
      </c>
      <c r="BS100" t="str">
        <f ca="1" t="shared" si="86"/>
        <v>11238.528</v>
      </c>
      <c r="BT100" t="str">
        <f ca="1" t="shared" si="86"/>
        <v>11236.732</v>
      </c>
      <c r="BU100" t="str">
        <f ca="1" t="shared" si="86"/>
        <v>11645.559</v>
      </c>
      <c r="BV100" t="str">
        <f ca="1" t="shared" si="86"/>
        <v>11238.097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OSFTS</dc:creator>
  <cp:keywords/>
  <dc:description/>
  <cp:lastModifiedBy>sanjay</cp:lastModifiedBy>
  <dcterms:created xsi:type="dcterms:W3CDTF">2000-12-13T16:07:36Z</dcterms:created>
  <dcterms:modified xsi:type="dcterms:W3CDTF">2014-05-02T14:33:06Z</dcterms:modified>
  <cp:category/>
  <cp:version/>
  <cp:contentType/>
  <cp:contentStatus/>
</cp:coreProperties>
</file>